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C:\Users\andione\Documents\Adja's document\Pari sur l'enfance\Actions 2018\ZZ - Bilan des actions 2018\"/>
    </mc:Choice>
  </mc:AlternateContent>
  <xr:revisionPtr revIDLastSave="0" documentId="13_ncr:1_{998D53EE-21A8-428E-98D7-8497292DBA5B}" xr6:coauthVersionLast="43" xr6:coauthVersionMax="43" xr10:uidLastSave="{00000000-0000-0000-0000-000000000000}"/>
  <bookViews>
    <workbookView xWindow="-110" yWindow="-110" windowWidth="19420" windowHeight="10420" tabRatio="852" xr2:uid="{00000000-000D-0000-FFFF-FFFF00000000}"/>
  </bookViews>
  <sheets>
    <sheet name="1 - Dons de première nécessité" sheetId="1" r:id="rId1"/>
    <sheet name="2 - Opération cancer sein" sheetId="3" r:id="rId2"/>
    <sheet name="3 - Réfection lieu d'habitation" sheetId="6" r:id="rId3"/>
    <sheet name="4 - Opération coeur 'un bébé" sheetId="5" r:id="rId4"/>
    <sheet name="5 - Housse matelas pour enfants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9" i="1" l="1"/>
  <c r="C75" i="6" l="1"/>
  <c r="E56" i="6"/>
  <c r="E55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36" i="6"/>
  <c r="E14" i="6"/>
  <c r="E12" i="6"/>
  <c r="E13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1" i="6"/>
  <c r="C64" i="6" l="1"/>
  <c r="E15" i="6"/>
  <c r="C60" i="6" s="1"/>
  <c r="C95" i="1"/>
  <c r="F51" i="1"/>
  <c r="M51" i="1"/>
  <c r="M50" i="1"/>
  <c r="F50" i="1"/>
  <c r="M73" i="1" l="1"/>
  <c r="M67" i="1"/>
  <c r="M68" i="1" s="1"/>
  <c r="M52" i="1"/>
  <c r="M53" i="1"/>
  <c r="M48" i="1"/>
  <c r="M49" i="1"/>
  <c r="M47" i="1"/>
  <c r="M42" i="1"/>
  <c r="M43" i="1" s="1"/>
  <c r="M37" i="1"/>
  <c r="M35" i="1"/>
  <c r="M36" i="1"/>
  <c r="M34" i="1"/>
  <c r="M29" i="1"/>
  <c r="M30" i="1" s="1"/>
  <c r="M24" i="1"/>
  <c r="M25" i="1" s="1"/>
  <c r="M19" i="1"/>
  <c r="M18" i="1"/>
  <c r="M17" i="1"/>
  <c r="M12" i="1"/>
  <c r="M13" i="1" s="1"/>
  <c r="F48" i="1"/>
  <c r="F42" i="1"/>
  <c r="F43" i="1" s="1"/>
  <c r="F37" i="1"/>
  <c r="F35" i="1"/>
  <c r="F36" i="1"/>
  <c r="F34" i="1"/>
  <c r="F52" i="1"/>
  <c r="F53" i="1"/>
  <c r="F49" i="1"/>
  <c r="F47" i="1"/>
  <c r="F29" i="1"/>
  <c r="F30" i="1" s="1"/>
  <c r="F24" i="1"/>
  <c r="F25" i="1" s="1"/>
  <c r="F19" i="1"/>
  <c r="F18" i="1"/>
  <c r="F17" i="1"/>
  <c r="F12" i="1"/>
  <c r="F13" i="1" s="1"/>
  <c r="F38" i="1" l="1"/>
  <c r="M38" i="1"/>
  <c r="F20" i="1"/>
  <c r="M20" i="1"/>
  <c r="F54" i="1"/>
  <c r="M54" i="1"/>
  <c r="C86" i="1" l="1"/>
  <c r="C82" i="1"/>
  <c r="L99" i="1" s="1"/>
  <c r="C105" i="1" l="1"/>
  <c r="L105" i="1" s="1"/>
  <c r="C102" i="1"/>
  <c r="L102" i="1" s="1"/>
</calcChain>
</file>

<file path=xl/sharedStrings.xml><?xml version="1.0" encoding="utf-8"?>
<sst xmlns="http://schemas.openxmlformats.org/spreadsheetml/2006/main" count="210" uniqueCount="121">
  <si>
    <t>Habits</t>
  </si>
  <si>
    <t>Matelas 1 place OU Matelas 2 places</t>
  </si>
  <si>
    <t>Draps 1 place OU Drap 2 places</t>
  </si>
  <si>
    <t>Couvertures</t>
  </si>
  <si>
    <t>Moustiquaires</t>
  </si>
  <si>
    <t>Chaussures</t>
  </si>
  <si>
    <t>Kamil</t>
  </si>
  <si>
    <t>Verres petit-déjeuner</t>
  </si>
  <si>
    <t>Réservoirs pour eau à boire</t>
  </si>
  <si>
    <t>Sucre</t>
  </si>
  <si>
    <t>Riz</t>
  </si>
  <si>
    <t>Huile</t>
  </si>
  <si>
    <t>Petites cuillères</t>
  </si>
  <si>
    <t>Grandes cuillères</t>
  </si>
  <si>
    <t> Prix unit.</t>
  </si>
  <si>
    <t>Nbre demandé</t>
  </si>
  <si>
    <t>"Aliwas" pour étudier</t>
  </si>
  <si>
    <t>Paquets feutre noir pour "aliwas"</t>
  </si>
  <si>
    <t xml:space="preserve"> Nbre fourni</t>
  </si>
  <si>
    <t>3 douzaines</t>
  </si>
  <si>
    <t>5 sacs de 50kg</t>
  </si>
  <si>
    <t>5 pots de 5 kg</t>
  </si>
  <si>
    <t>Livres Ya-Sin jusqu'à An-Nass</t>
  </si>
  <si>
    <t>Grandes assiettes pour déjeuner</t>
  </si>
  <si>
    <t>Habits - Tenues</t>
  </si>
  <si>
    <t>10 paquets</t>
  </si>
  <si>
    <t>5 douzaines</t>
  </si>
  <si>
    <t>Matériels de cuisine</t>
  </si>
  <si>
    <t>Literie</t>
  </si>
  <si>
    <t>Santé</t>
  </si>
  <si>
    <t xml:space="preserve">Habillement </t>
  </si>
  <si>
    <t>4500/12</t>
  </si>
  <si>
    <t>Education</t>
  </si>
  <si>
    <t>Prix total en FCFA</t>
  </si>
  <si>
    <t>Moquettes</t>
  </si>
  <si>
    <t>Moquettes grand modèle</t>
  </si>
  <si>
    <t>Nourriture</t>
  </si>
  <si>
    <t>Lessive</t>
  </si>
  <si>
    <t>Livres et Aliwas</t>
  </si>
  <si>
    <t>Feutres</t>
  </si>
  <si>
    <t>25 litres</t>
  </si>
  <si>
    <t>5 sachets 1 kg</t>
  </si>
  <si>
    <t>FRAIS ANNEXES</t>
  </si>
  <si>
    <t>Coordination téléphone</t>
  </si>
  <si>
    <t>Camionnette pour livraison</t>
  </si>
  <si>
    <t>GRAND TOTAL 3</t>
  </si>
  <si>
    <t>Transport différents jours achats</t>
  </si>
  <si>
    <t>Caméra/Photos</t>
  </si>
  <si>
    <t>FCFA</t>
  </si>
  <si>
    <t>Francs CFA</t>
  </si>
  <si>
    <t>EUROS</t>
  </si>
  <si>
    <t>DOLLARS</t>
  </si>
  <si>
    <t xml:space="preserve"> </t>
  </si>
  <si>
    <t>FONDS DISPONIBLE</t>
  </si>
  <si>
    <t>RESTE</t>
  </si>
  <si>
    <t>GRAND TOTAL DES DEPENSES
= Total 1 + Total 2 + Total 3</t>
  </si>
  <si>
    <t>Article</t>
  </si>
  <si>
    <t xml:space="preserve">Lessive en poudre </t>
  </si>
  <si>
    <t>"Satalas"</t>
  </si>
  <si>
    <t>Médicaments</t>
  </si>
  <si>
    <t>"Daara" Ndao 37 enfants</t>
  </si>
  <si>
    <t>"Daara" Kairé 70 enfants</t>
  </si>
  <si>
    <t>5 cartons de 5 kg</t>
  </si>
  <si>
    <t>5 cart. de 5 kg</t>
  </si>
  <si>
    <t>Pâte à tartiner</t>
  </si>
  <si>
    <t>Bassines</t>
  </si>
  <si>
    <t>Nattes grand modèle</t>
  </si>
  <si>
    <t>"Bassangs"</t>
  </si>
  <si>
    <t>Sceaux petit modèle</t>
  </si>
  <si>
    <t>Ci-dessous, les différentes factures</t>
  </si>
  <si>
    <t>GRAND TOTAL 1 "DAARA" NDAO</t>
  </si>
  <si>
    <t>GRAND TOTAL 2 "DAARA" KAÏRE</t>
  </si>
  <si>
    <t>Montant de l'aide</t>
  </si>
  <si>
    <t>70.000 francs cfa soit 106 euros</t>
  </si>
  <si>
    <t>Ci-dessous, la facture, la décharge et des informations supplémentaires sur le cas</t>
  </si>
  <si>
    <t>200.000 francs cfa soit 305 euros</t>
  </si>
  <si>
    <t xml:space="preserve"> Quantité</t>
  </si>
  <si>
    <t>Barraque 3m x 3.5 mètres</t>
  </si>
  <si>
    <t>Paquet de 4 poutreulles</t>
  </si>
  <si>
    <t>Transport du matériel</t>
  </si>
  <si>
    <t>Facture 1 :</t>
  </si>
  <si>
    <t>Facture 2 :</t>
  </si>
  <si>
    <t>GRAND TOTAL FACTURE 1</t>
  </si>
  <si>
    <t>GRAND TOTAL FACTURE 2</t>
  </si>
  <si>
    <t>Camion de gravat</t>
  </si>
  <si>
    <t>Briques pleines</t>
  </si>
  <si>
    <t>Envoi wari pour le transport des ouvriers</t>
  </si>
  <si>
    <t>Cr2dit téléphonique pour coordination</t>
  </si>
  <si>
    <t>Eau fraîche</t>
  </si>
  <si>
    <t>Eau fraîche pour les ouvriers</t>
  </si>
  <si>
    <t>Transport</t>
  </si>
  <si>
    <t>Bloc de sable fin</t>
  </si>
  <si>
    <t>Sac de ciment</t>
  </si>
  <si>
    <t>Paquet de clous de diamètre 04</t>
  </si>
  <si>
    <t>Paquet de clous de diamètre 10</t>
  </si>
  <si>
    <t>Location de pelle et pik</t>
  </si>
  <si>
    <t>Avance sur main-d'œuvre</t>
  </si>
  <si>
    <t>Deuxième avance sur main-d'œuvre</t>
  </si>
  <si>
    <t>Paquet de zinc pour le toit</t>
  </si>
  <si>
    <t>Paquet de 10 tôles en zinc pour le toit de la 3ème chambre</t>
  </si>
  <si>
    <t>Transport des tôles</t>
  </si>
  <si>
    <t>Transport des briques pleines</t>
  </si>
  <si>
    <t>Pommelle pour fenêtre</t>
  </si>
  <si>
    <t>Pommelle pour porte</t>
  </si>
  <si>
    <t>Crochet</t>
  </si>
  <si>
    <t>Serrure vachette</t>
  </si>
  <si>
    <t>Troisième avance sur main-d'œuvre</t>
  </si>
  <si>
    <t>Toile bleue pour le toit</t>
  </si>
  <si>
    <t>Transport du ciment</t>
  </si>
  <si>
    <t>Dernier paiement sur la main-d'œuvre</t>
  </si>
  <si>
    <t>Transport ouvrier</t>
  </si>
  <si>
    <t>Compléments transport ouvriers</t>
  </si>
  <si>
    <t>Montage vidéo - premier appel aux dons</t>
  </si>
  <si>
    <t>?</t>
  </si>
  <si>
    <t>Paiement chef de chantier</t>
  </si>
  <si>
    <t>65.000 francs cfa soit 99 euros</t>
  </si>
  <si>
    <t>Association PARI SUR L'ENFANCE
Action 1 - Bilan des dons fournis en faveur de 107 enfants</t>
  </si>
  <si>
    <t>Association PARI SUR L'ENFANCE
Action 2 - Aide participative pour la prise en charge d'une opération chirurgicale liée à un cancer du sein d'une fille de 17 ans</t>
  </si>
  <si>
    <t>Association PARI SUR L'ENFANCE
Action 3 - Réfection du lieu d'habitation d'une trentaine d'enfants</t>
  </si>
  <si>
    <t>Association PARI SUR L'ENFANCE
Action 4 - Aide participative pour la prise en charge d'une opération sur un bébé de 2 mois ayant des problèmes cardiaques</t>
  </si>
  <si>
    <t>Association PARI SUR L'ENFANCE
Action 5 - Achat de housse de matelas pour un daara de 60 enfants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</si>
</sst>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rgb="FFEDE2F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9">
    <xf numFmtId="0" fontId="0" fillId="0" borderId="0" xfId="0"/>
    <xf numFmtId="0" fontId="0" fillId="2" borderId="0" xfId="0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4" fillId="2" borderId="2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2" fillId="6" borderId="11" xfId="0" applyFont="1" applyFill="1" applyBorder="1" applyAlignment="1">
      <alignment vertical="center"/>
    </xf>
    <xf numFmtId="0" fontId="3" fillId="6" borderId="12" xfId="0" applyFont="1" applyFill="1" applyBorder="1" applyAlignment="1">
      <alignment horizontal="left" vertical="center"/>
    </xf>
    <xf numFmtId="0" fontId="2" fillId="8" borderId="6" xfId="0" applyFont="1" applyFill="1" applyBorder="1" applyAlignment="1">
      <alignment vertical="center"/>
    </xf>
    <xf numFmtId="0" fontId="3" fillId="8" borderId="1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left" vertical="center"/>
    </xf>
    <xf numFmtId="0" fontId="2" fillId="12" borderId="3" xfId="0" applyFont="1" applyFill="1" applyBorder="1" applyAlignment="1">
      <alignment vertical="center"/>
    </xf>
    <xf numFmtId="0" fontId="3" fillId="12" borderId="4" xfId="0" applyFont="1" applyFill="1" applyBorder="1" applyAlignment="1">
      <alignment horizontal="left" vertical="center"/>
    </xf>
    <xf numFmtId="0" fontId="2" fillId="12" borderId="6" xfId="0" applyFont="1" applyFill="1" applyBorder="1" applyAlignment="1">
      <alignment vertical="center"/>
    </xf>
    <xf numFmtId="0" fontId="3" fillId="12" borderId="1" xfId="0" applyFont="1" applyFill="1" applyBorder="1" applyAlignment="1">
      <alignment horizontal="left" vertical="center"/>
    </xf>
    <xf numFmtId="0" fontId="2" fillId="6" borderId="6" xfId="0" applyFont="1" applyFill="1" applyBorder="1" applyAlignment="1">
      <alignment vertical="center"/>
    </xf>
    <xf numFmtId="0" fontId="3" fillId="6" borderId="1" xfId="0" applyFont="1" applyFill="1" applyBorder="1" applyAlignment="1">
      <alignment horizontal="left" vertical="center"/>
    </xf>
    <xf numFmtId="0" fontId="3" fillId="2" borderId="17" xfId="0" applyFont="1" applyFill="1" applyBorder="1" applyAlignment="1">
      <alignment horizontal="left" vertical="center"/>
    </xf>
    <xf numFmtId="0" fontId="2" fillId="2" borderId="19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0" fontId="4" fillId="2" borderId="2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2" fillId="8" borderId="3" xfId="0" applyFont="1" applyFill="1" applyBorder="1" applyAlignment="1">
      <alignment vertical="center"/>
    </xf>
    <xf numFmtId="0" fontId="3" fillId="8" borderId="4" xfId="0" applyFont="1" applyFill="1" applyBorder="1" applyAlignment="1">
      <alignment horizontal="left" vertical="center"/>
    </xf>
    <xf numFmtId="0" fontId="2" fillId="14" borderId="22" xfId="0" applyFont="1" applyFill="1" applyBorder="1" applyAlignment="1">
      <alignment vertical="center"/>
    </xf>
    <xf numFmtId="0" fontId="2" fillId="15" borderId="22" xfId="0" applyFont="1" applyFill="1" applyBorder="1" applyAlignment="1">
      <alignment vertical="center"/>
    </xf>
    <xf numFmtId="0" fontId="1" fillId="2" borderId="20" xfId="0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vertical="center"/>
    </xf>
    <xf numFmtId="0" fontId="3" fillId="4" borderId="9" xfId="0" applyFont="1" applyFill="1" applyBorder="1" applyAlignment="1">
      <alignment horizontal="left" vertical="center"/>
    </xf>
    <xf numFmtId="0" fontId="1" fillId="14" borderId="2" xfId="0" applyFont="1" applyFill="1" applyBorder="1" applyAlignment="1">
      <alignment horizontal="left" vertical="center"/>
    </xf>
    <xf numFmtId="0" fontId="3" fillId="4" borderId="21" xfId="0" applyFont="1" applyFill="1" applyBorder="1" applyAlignment="1">
      <alignment horizontal="left" vertical="center"/>
    </xf>
    <xf numFmtId="0" fontId="2" fillId="13" borderId="22" xfId="0" applyFont="1" applyFill="1" applyBorder="1" applyAlignment="1">
      <alignment vertical="center"/>
    </xf>
    <xf numFmtId="0" fontId="2" fillId="6" borderId="3" xfId="0" applyFont="1" applyFill="1" applyBorder="1" applyAlignment="1">
      <alignment vertical="center"/>
    </xf>
    <xf numFmtId="0" fontId="3" fillId="6" borderId="4" xfId="0" applyFont="1" applyFill="1" applyBorder="1" applyAlignment="1">
      <alignment horizontal="left" vertical="center"/>
    </xf>
    <xf numFmtId="0" fontId="2" fillId="6" borderId="23" xfId="0" applyFont="1" applyFill="1" applyBorder="1" applyAlignment="1">
      <alignment vertical="center"/>
    </xf>
    <xf numFmtId="0" fontId="3" fillId="6" borderId="24" xfId="0" applyFont="1" applyFill="1" applyBorder="1" applyAlignment="1">
      <alignment horizontal="left" vertical="center"/>
    </xf>
    <xf numFmtId="0" fontId="2" fillId="10" borderId="22" xfId="0" applyFont="1" applyFill="1" applyBorder="1" applyAlignment="1">
      <alignment vertical="center"/>
    </xf>
    <xf numFmtId="0" fontId="1" fillId="13" borderId="2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vertical="center"/>
    </xf>
    <xf numFmtId="0" fontId="4" fillId="2" borderId="17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0" fontId="4" fillId="7" borderId="2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horizontal="left" vertical="center"/>
    </xf>
    <xf numFmtId="0" fontId="2" fillId="11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3" fillId="12" borderId="24" xfId="0" applyFont="1" applyFill="1" applyBorder="1" applyAlignment="1">
      <alignment horizontal="left" vertical="center"/>
    </xf>
    <xf numFmtId="0" fontId="1" fillId="10" borderId="2" xfId="0" applyFont="1" applyFill="1" applyBorder="1" applyAlignment="1">
      <alignment horizontal="left" vertical="center"/>
    </xf>
    <xf numFmtId="0" fontId="4" fillId="11" borderId="2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vertical="center"/>
    </xf>
    <xf numFmtId="0" fontId="3" fillId="2" borderId="26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3" fillId="2" borderId="19" xfId="0" applyFont="1" applyFill="1" applyBorder="1" applyAlignment="1">
      <alignment vertical="center"/>
    </xf>
    <xf numFmtId="0" fontId="5" fillId="6" borderId="2" xfId="0" applyFont="1" applyFill="1" applyBorder="1" applyAlignment="1">
      <alignment vertical="center"/>
    </xf>
    <xf numFmtId="0" fontId="5" fillId="6" borderId="14" xfId="0" applyFont="1" applyFill="1" applyBorder="1" applyAlignment="1">
      <alignment vertical="center"/>
    </xf>
    <xf numFmtId="0" fontId="5" fillId="6" borderId="15" xfId="0" applyFont="1" applyFill="1" applyBorder="1" applyAlignment="1">
      <alignment vertical="center"/>
    </xf>
    <xf numFmtId="0" fontId="4" fillId="2" borderId="14" xfId="0" applyFont="1" applyFill="1" applyBorder="1" applyAlignment="1">
      <alignment vertical="center"/>
    </xf>
    <xf numFmtId="0" fontId="4" fillId="2" borderId="15" xfId="0" applyFont="1" applyFill="1" applyBorder="1" applyAlignment="1">
      <alignment vertical="center"/>
    </xf>
    <xf numFmtId="0" fontId="2" fillId="2" borderId="16" xfId="0" applyFont="1" applyFill="1" applyBorder="1" applyAlignment="1">
      <alignment horizontal="left" vertical="center"/>
    </xf>
    <xf numFmtId="0" fontId="2" fillId="2" borderId="17" xfId="0" applyFont="1" applyFill="1" applyBorder="1" applyAlignment="1">
      <alignment horizontal="left" vertical="center"/>
    </xf>
    <xf numFmtId="0" fontId="2" fillId="2" borderId="19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6" borderId="6" xfId="0" applyFont="1" applyFill="1" applyBorder="1" applyAlignment="1">
      <alignment horizontal="left" vertical="center"/>
    </xf>
    <xf numFmtId="0" fontId="2" fillId="6" borderId="33" xfId="0" applyFont="1" applyFill="1" applyBorder="1" applyAlignment="1">
      <alignment horizontal="left" vertical="center"/>
    </xf>
    <xf numFmtId="0" fontId="2" fillId="14" borderId="8" xfId="0" applyFont="1" applyFill="1" applyBorder="1" applyAlignment="1">
      <alignment vertical="center"/>
    </xf>
    <xf numFmtId="0" fontId="1" fillId="11" borderId="2" xfId="0" applyFont="1" applyFill="1" applyBorder="1" applyAlignment="1">
      <alignment horizontal="left" vertical="center"/>
    </xf>
    <xf numFmtId="0" fontId="2" fillId="12" borderId="8" xfId="0" applyFont="1" applyFill="1" applyBorder="1" applyAlignment="1">
      <alignment vertical="center"/>
    </xf>
    <xf numFmtId="0" fontId="3" fillId="12" borderId="9" xfId="0" applyFont="1" applyFill="1" applyBorder="1" applyAlignment="1">
      <alignment horizontal="left" vertical="center"/>
    </xf>
    <xf numFmtId="0" fontId="2" fillId="16" borderId="8" xfId="0" applyFont="1" applyFill="1" applyBorder="1" applyAlignment="1">
      <alignment vertical="center"/>
    </xf>
    <xf numFmtId="0" fontId="3" fillId="16" borderId="9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left" vertical="center"/>
    </xf>
    <xf numFmtId="0" fontId="1" fillId="12" borderId="5" xfId="0" applyFont="1" applyFill="1" applyBorder="1" applyAlignment="1">
      <alignment horizontal="left" vertical="center"/>
    </xf>
    <xf numFmtId="0" fontId="1" fillId="12" borderId="7" xfId="0" applyFont="1" applyFill="1" applyBorder="1" applyAlignment="1">
      <alignment horizontal="left" vertical="center"/>
    </xf>
    <xf numFmtId="0" fontId="1" fillId="4" borderId="10" xfId="0" applyFont="1" applyFill="1" applyBorder="1" applyAlignment="1">
      <alignment horizontal="left" vertical="center"/>
    </xf>
    <xf numFmtId="0" fontId="1" fillId="3" borderId="10" xfId="0" applyFont="1" applyFill="1" applyBorder="1" applyAlignment="1">
      <alignment horizontal="left" vertical="center"/>
    </xf>
    <xf numFmtId="0" fontId="1" fillId="12" borderId="25" xfId="0" applyFont="1" applyFill="1" applyBorder="1" applyAlignment="1">
      <alignment horizontal="left" vertical="center"/>
    </xf>
    <xf numFmtId="0" fontId="1" fillId="8" borderId="5" xfId="0" applyFont="1" applyFill="1" applyBorder="1" applyAlignment="1">
      <alignment horizontal="left" vertical="center"/>
    </xf>
    <xf numFmtId="0" fontId="1" fillId="8" borderId="7" xfId="0" applyFont="1" applyFill="1" applyBorder="1" applyAlignment="1">
      <alignment horizontal="left" vertical="center"/>
    </xf>
    <xf numFmtId="0" fontId="4" fillId="8" borderId="7" xfId="0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left" vertical="center"/>
    </xf>
    <xf numFmtId="0" fontId="1" fillId="6" borderId="7" xfId="0" applyFont="1" applyFill="1" applyBorder="1" applyAlignment="1">
      <alignment horizontal="left" vertical="center"/>
    </xf>
    <xf numFmtId="0" fontId="1" fillId="6" borderId="25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2" fillId="7" borderId="22" xfId="0" applyFont="1" applyFill="1" applyBorder="1" applyAlignment="1">
      <alignment vertical="center"/>
    </xf>
    <xf numFmtId="0" fontId="1" fillId="7" borderId="29" xfId="0" applyFont="1" applyFill="1" applyBorder="1" applyAlignment="1">
      <alignment horizontal="left" vertical="center"/>
    </xf>
    <xf numFmtId="0" fontId="1" fillId="16" borderId="10" xfId="0" applyFont="1" applyFill="1" applyBorder="1" applyAlignment="1">
      <alignment horizontal="left" vertical="center"/>
    </xf>
    <xf numFmtId="0" fontId="1" fillId="12" borderId="10" xfId="0" applyFont="1" applyFill="1" applyBorder="1" applyAlignment="1">
      <alignment horizontal="left" vertical="center"/>
    </xf>
    <xf numFmtId="0" fontId="4" fillId="12" borderId="10" xfId="0" applyFont="1" applyFill="1" applyBorder="1" applyAlignment="1">
      <alignment horizontal="left" vertical="center"/>
    </xf>
    <xf numFmtId="0" fontId="2" fillId="9" borderId="22" xfId="0" applyFont="1" applyFill="1" applyBorder="1" applyAlignment="1">
      <alignment vertical="center"/>
    </xf>
    <xf numFmtId="0" fontId="1" fillId="9" borderId="2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2" fillId="6" borderId="8" xfId="0" applyFont="1" applyFill="1" applyBorder="1" applyAlignment="1">
      <alignment vertical="center"/>
    </xf>
    <xf numFmtId="0" fontId="3" fillId="6" borderId="9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 indent="1"/>
    </xf>
    <xf numFmtId="0" fontId="2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left" vertical="center"/>
    </xf>
    <xf numFmtId="0" fontId="3" fillId="6" borderId="1" xfId="0" quotePrefix="1" applyFont="1" applyFill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 indent="1"/>
    </xf>
    <xf numFmtId="0" fontId="4" fillId="5" borderId="29" xfId="0" applyFont="1" applyFill="1" applyBorder="1" applyAlignment="1">
      <alignment horizontal="left" vertical="center"/>
    </xf>
    <xf numFmtId="0" fontId="4" fillId="5" borderId="2" xfId="0" applyFont="1" applyFill="1" applyBorder="1" applyAlignment="1">
      <alignment horizontal="left" vertical="center"/>
    </xf>
    <xf numFmtId="0" fontId="2" fillId="8" borderId="23" xfId="0" applyFont="1" applyFill="1" applyBorder="1" applyAlignment="1">
      <alignment vertical="center"/>
    </xf>
    <xf numFmtId="0" fontId="3" fillId="8" borderId="24" xfId="0" quotePrefix="1" applyFont="1" applyFill="1" applyBorder="1" applyAlignment="1">
      <alignment horizontal="left" vertical="center"/>
    </xf>
    <xf numFmtId="0" fontId="3" fillId="8" borderId="24" xfId="0" applyFont="1" applyFill="1" applyBorder="1" applyAlignment="1">
      <alignment horizontal="left" vertical="center"/>
    </xf>
    <xf numFmtId="0" fontId="4" fillId="8" borderId="25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vertical="center" wrapText="1"/>
    </xf>
    <xf numFmtId="0" fontId="1" fillId="7" borderId="38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left" vertical="center"/>
    </xf>
    <xf numFmtId="0" fontId="5" fillId="6" borderId="22" xfId="0" applyFont="1" applyFill="1" applyBorder="1" applyAlignment="1">
      <alignment vertical="center"/>
    </xf>
    <xf numFmtId="0" fontId="5" fillId="6" borderId="29" xfId="0" applyFont="1" applyFill="1" applyBorder="1" applyAlignment="1">
      <alignment vertical="center"/>
    </xf>
    <xf numFmtId="0" fontId="5" fillId="6" borderId="28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8" borderId="18" xfId="0" applyFont="1" applyFill="1" applyBorder="1" applyAlignment="1">
      <alignment horizontal="left" vertical="center"/>
    </xf>
    <xf numFmtId="0" fontId="5" fillId="8" borderId="20" xfId="0" applyFont="1" applyFill="1" applyBorder="1" applyAlignment="1">
      <alignment horizontal="left" vertical="center"/>
    </xf>
    <xf numFmtId="0" fontId="5" fillId="8" borderId="28" xfId="0" applyFont="1" applyFill="1" applyBorder="1" applyAlignment="1">
      <alignment horizontal="left" vertical="center"/>
    </xf>
    <xf numFmtId="0" fontId="5" fillId="8" borderId="16" xfId="0" applyFont="1" applyFill="1" applyBorder="1" applyAlignment="1">
      <alignment horizontal="right" vertical="center"/>
    </xf>
    <xf numFmtId="0" fontId="5" fillId="8" borderId="17" xfId="0" applyFont="1" applyFill="1" applyBorder="1" applyAlignment="1">
      <alignment horizontal="right" vertical="center"/>
    </xf>
    <xf numFmtId="0" fontId="5" fillId="8" borderId="19" xfId="0" applyFont="1" applyFill="1" applyBorder="1" applyAlignment="1">
      <alignment horizontal="right" vertical="center"/>
    </xf>
    <xf numFmtId="0" fontId="5" fillId="8" borderId="0" xfId="0" applyFont="1" applyFill="1" applyBorder="1" applyAlignment="1">
      <alignment horizontal="right" vertical="center"/>
    </xf>
    <xf numFmtId="0" fontId="5" fillId="8" borderId="26" xfId="0" applyFont="1" applyFill="1" applyBorder="1" applyAlignment="1">
      <alignment horizontal="right" vertical="center"/>
    </xf>
    <xf numFmtId="0" fontId="5" fillId="8" borderId="27" xfId="0" applyFont="1" applyFill="1" applyBorder="1" applyAlignment="1">
      <alignment horizontal="right" vertical="center"/>
    </xf>
    <xf numFmtId="0" fontId="2" fillId="6" borderId="37" xfId="0" applyFont="1" applyFill="1" applyBorder="1" applyAlignment="1">
      <alignment horizontal="left" vertical="center"/>
    </xf>
    <xf numFmtId="0" fontId="2" fillId="6" borderId="34" xfId="0" applyFont="1" applyFill="1" applyBorder="1" applyAlignment="1">
      <alignment horizontal="left" vertical="center"/>
    </xf>
    <xf numFmtId="0" fontId="2" fillId="11" borderId="14" xfId="0" applyFont="1" applyFill="1" applyBorder="1" applyAlignment="1">
      <alignment horizontal="left" vertical="center"/>
    </xf>
    <xf numFmtId="0" fontId="2" fillId="11" borderId="15" xfId="0" applyFont="1" applyFill="1" applyBorder="1" applyAlignment="1">
      <alignment horizontal="left" vertical="center"/>
    </xf>
    <xf numFmtId="0" fontId="2" fillId="12" borderId="14" xfId="0" applyFont="1" applyFill="1" applyBorder="1" applyAlignment="1">
      <alignment horizontal="left" vertical="center"/>
    </xf>
    <xf numFmtId="0" fontId="2" fillId="12" borderId="31" xfId="0" applyFont="1" applyFill="1" applyBorder="1" applyAlignment="1">
      <alignment horizontal="left" vertical="center"/>
    </xf>
    <xf numFmtId="0" fontId="2" fillId="9" borderId="14" xfId="0" applyFont="1" applyFill="1" applyBorder="1" applyAlignment="1">
      <alignment horizontal="left" vertical="center"/>
    </xf>
    <xf numFmtId="0" fontId="2" fillId="9" borderId="15" xfId="0" applyFont="1" applyFill="1" applyBorder="1" applyAlignment="1">
      <alignment horizontal="left" vertical="center"/>
    </xf>
    <xf numFmtId="0" fontId="2" fillId="16" borderId="14" xfId="0" applyFont="1" applyFill="1" applyBorder="1" applyAlignment="1">
      <alignment horizontal="left" vertical="center"/>
    </xf>
    <xf numFmtId="0" fontId="2" fillId="16" borderId="31" xfId="0" applyFont="1" applyFill="1" applyBorder="1" applyAlignment="1">
      <alignment horizontal="left" vertical="center"/>
    </xf>
    <xf numFmtId="0" fontId="2" fillId="8" borderId="37" xfId="0" applyFont="1" applyFill="1" applyBorder="1" applyAlignment="1">
      <alignment horizontal="left" vertical="center"/>
    </xf>
    <xf numFmtId="0" fontId="2" fillId="8" borderId="34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" fillId="4" borderId="31" xfId="0" applyFont="1" applyFill="1" applyBorder="1" applyAlignment="1">
      <alignment horizontal="left" vertical="center"/>
    </xf>
    <xf numFmtId="0" fontId="2" fillId="13" borderId="14" xfId="0" applyFont="1" applyFill="1" applyBorder="1" applyAlignment="1">
      <alignment horizontal="left" vertical="center"/>
    </xf>
    <xf numFmtId="0" fontId="2" fillId="13" borderId="15" xfId="0" applyFont="1" applyFill="1" applyBorder="1" applyAlignment="1">
      <alignment horizontal="left" vertical="center"/>
    </xf>
    <xf numFmtId="0" fontId="2" fillId="6" borderId="35" xfId="0" applyFont="1" applyFill="1" applyBorder="1" applyAlignment="1">
      <alignment horizontal="left" vertical="center"/>
    </xf>
    <xf numFmtId="0" fontId="2" fillId="6" borderId="32" xfId="0" applyFont="1" applyFill="1" applyBorder="1" applyAlignment="1">
      <alignment horizontal="left" vertical="center"/>
    </xf>
    <xf numFmtId="0" fontId="2" fillId="6" borderId="36" xfId="0" applyFont="1" applyFill="1" applyBorder="1" applyAlignment="1">
      <alignment horizontal="left" vertical="center"/>
    </xf>
    <xf numFmtId="0" fontId="2" fillId="6" borderId="33" xfId="0" applyFont="1" applyFill="1" applyBorder="1" applyAlignment="1">
      <alignment horizontal="left" vertical="center"/>
    </xf>
    <xf numFmtId="0" fontId="2" fillId="14" borderId="14" xfId="0" applyFont="1" applyFill="1" applyBorder="1" applyAlignment="1">
      <alignment horizontal="left" vertical="center"/>
    </xf>
    <xf numFmtId="0" fontId="2" fillId="14" borderId="31" xfId="0" applyFont="1" applyFill="1" applyBorder="1" applyAlignment="1">
      <alignment horizontal="left" vertical="center"/>
    </xf>
    <xf numFmtId="0" fontId="2" fillId="8" borderId="36" xfId="0" applyFont="1" applyFill="1" applyBorder="1" applyAlignment="1">
      <alignment horizontal="left" vertical="center"/>
    </xf>
    <xf numFmtId="0" fontId="2" fillId="8" borderId="33" xfId="0" applyFont="1" applyFill="1" applyBorder="1" applyAlignment="1">
      <alignment horizontal="left" vertical="center"/>
    </xf>
    <xf numFmtId="0" fontId="2" fillId="12" borderId="37" xfId="0" applyFont="1" applyFill="1" applyBorder="1" applyAlignment="1">
      <alignment horizontal="left" vertical="center"/>
    </xf>
    <xf numFmtId="0" fontId="2" fillId="12" borderId="34" xfId="0" applyFont="1" applyFill="1" applyBorder="1" applyAlignment="1">
      <alignment horizontal="left" vertical="center"/>
    </xf>
    <xf numFmtId="0" fontId="2" fillId="7" borderId="14" xfId="0" applyFont="1" applyFill="1" applyBorder="1" applyAlignment="1">
      <alignment horizontal="left" vertical="center"/>
    </xf>
    <xf numFmtId="0" fontId="2" fillId="7" borderId="15" xfId="0" applyFont="1" applyFill="1" applyBorder="1" applyAlignment="1">
      <alignment horizontal="lef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31" xfId="0" applyFont="1" applyFill="1" applyBorder="1" applyAlignment="1">
      <alignment horizontal="left" vertical="center"/>
    </xf>
    <xf numFmtId="0" fontId="2" fillId="15" borderId="14" xfId="0" applyFont="1" applyFill="1" applyBorder="1" applyAlignment="1">
      <alignment horizontal="left" vertical="center"/>
    </xf>
    <xf numFmtId="0" fontId="2" fillId="15" borderId="15" xfId="0" applyFont="1" applyFill="1" applyBorder="1" applyAlignment="1">
      <alignment horizontal="left" vertical="center"/>
    </xf>
    <xf numFmtId="0" fontId="2" fillId="8" borderId="35" xfId="0" applyFont="1" applyFill="1" applyBorder="1" applyAlignment="1">
      <alignment horizontal="left" vertical="center"/>
    </xf>
    <xf numFmtId="0" fontId="2" fillId="8" borderId="32" xfId="0" applyFont="1" applyFill="1" applyBorder="1" applyAlignment="1">
      <alignment horizontal="left" vertical="center"/>
    </xf>
    <xf numFmtId="0" fontId="2" fillId="3" borderId="14" xfId="0" applyFont="1" applyFill="1" applyBorder="1" applyAlignment="1">
      <alignment horizontal="left" vertical="center"/>
    </xf>
    <xf numFmtId="0" fontId="2" fillId="3" borderId="31" xfId="0" applyFont="1" applyFill="1" applyBorder="1" applyAlignment="1">
      <alignment horizontal="left" vertical="center"/>
    </xf>
    <xf numFmtId="0" fontId="2" fillId="12" borderId="35" xfId="0" applyFont="1" applyFill="1" applyBorder="1" applyAlignment="1">
      <alignment horizontal="left" vertical="center"/>
    </xf>
    <xf numFmtId="0" fontId="2" fillId="12" borderId="32" xfId="0" applyFont="1" applyFill="1" applyBorder="1" applyAlignment="1">
      <alignment horizontal="left" vertical="center"/>
    </xf>
    <xf numFmtId="0" fontId="2" fillId="12" borderId="36" xfId="0" applyFont="1" applyFill="1" applyBorder="1" applyAlignment="1">
      <alignment horizontal="left" vertical="center"/>
    </xf>
    <xf numFmtId="0" fontId="2" fillId="12" borderId="33" xfId="0" applyFont="1" applyFill="1" applyBorder="1" applyAlignment="1">
      <alignment horizontal="left" vertical="center"/>
    </xf>
    <xf numFmtId="0" fontId="2" fillId="14" borderId="15" xfId="0" applyFont="1" applyFill="1" applyBorder="1" applyAlignment="1">
      <alignment horizontal="left" vertical="center"/>
    </xf>
    <xf numFmtId="0" fontId="2" fillId="10" borderId="14" xfId="0" applyFont="1" applyFill="1" applyBorder="1" applyAlignment="1">
      <alignment horizontal="left" vertical="center"/>
    </xf>
    <xf numFmtId="0" fontId="2" fillId="10" borderId="15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15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0" fontId="2" fillId="2" borderId="31" xfId="0" applyFont="1" applyFill="1" applyBorder="1" applyAlignment="1">
      <alignment horizontal="left" vertical="center"/>
    </xf>
    <xf numFmtId="0" fontId="5" fillId="13" borderId="16" xfId="0" applyFont="1" applyFill="1" applyBorder="1" applyAlignment="1">
      <alignment horizontal="right" vertical="center"/>
    </xf>
    <xf numFmtId="0" fontId="5" fillId="13" borderId="19" xfId="0" applyFont="1" applyFill="1" applyBorder="1" applyAlignment="1">
      <alignment horizontal="right" vertical="center"/>
    </xf>
    <xf numFmtId="0" fontId="5" fillId="13" borderId="26" xfId="0" applyFont="1" applyFill="1" applyBorder="1" applyAlignment="1">
      <alignment horizontal="right" vertical="center"/>
    </xf>
    <xf numFmtId="0" fontId="5" fillId="13" borderId="18" xfId="0" applyFont="1" applyFill="1" applyBorder="1" applyAlignment="1">
      <alignment horizontal="left" vertical="center"/>
    </xf>
    <xf numFmtId="0" fontId="5" fillId="13" borderId="20" xfId="0" applyFont="1" applyFill="1" applyBorder="1" applyAlignment="1">
      <alignment horizontal="left" vertical="center"/>
    </xf>
    <xf numFmtId="0" fontId="5" fillId="13" borderId="28" xfId="0" applyFont="1" applyFill="1" applyBorder="1" applyAlignment="1">
      <alignment horizontal="left" vertical="center"/>
    </xf>
    <xf numFmtId="0" fontId="5" fillId="13" borderId="22" xfId="0" applyFont="1" applyFill="1" applyBorder="1" applyAlignment="1">
      <alignment horizontal="center" vertical="center" wrapText="1"/>
    </xf>
    <xf numFmtId="0" fontId="5" fillId="13" borderId="30" xfId="0" applyFont="1" applyFill="1" applyBorder="1" applyAlignment="1">
      <alignment horizontal="center" vertical="center" wrapText="1"/>
    </xf>
    <xf numFmtId="0" fontId="5" fillId="13" borderId="29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 wrapText="1"/>
    </xf>
    <xf numFmtId="0" fontId="5" fillId="17" borderId="22" xfId="0" applyFont="1" applyFill="1" applyBorder="1" applyAlignment="1">
      <alignment horizontal="center" vertical="center" wrapText="1"/>
    </xf>
    <xf numFmtId="0" fontId="5" fillId="17" borderId="30" xfId="0" applyFont="1" applyFill="1" applyBorder="1" applyAlignment="1">
      <alignment horizontal="center" vertical="center" wrapText="1"/>
    </xf>
    <xf numFmtId="0" fontId="5" fillId="17" borderId="29" xfId="0" applyFont="1" applyFill="1" applyBorder="1" applyAlignment="1">
      <alignment horizontal="center" vertical="center" wrapText="1"/>
    </xf>
    <xf numFmtId="0" fontId="5" fillId="17" borderId="16" xfId="0" applyFont="1" applyFill="1" applyBorder="1" applyAlignment="1">
      <alignment horizontal="right" vertical="center"/>
    </xf>
    <xf numFmtId="0" fontId="5" fillId="17" borderId="19" xfId="0" applyFont="1" applyFill="1" applyBorder="1" applyAlignment="1">
      <alignment horizontal="right" vertical="center"/>
    </xf>
    <xf numFmtId="0" fontId="5" fillId="17" borderId="26" xfId="0" applyFont="1" applyFill="1" applyBorder="1" applyAlignment="1">
      <alignment horizontal="right" vertical="center"/>
    </xf>
    <xf numFmtId="0" fontId="5" fillId="17" borderId="18" xfId="0" applyFont="1" applyFill="1" applyBorder="1" applyAlignment="1">
      <alignment horizontal="left" vertical="center"/>
    </xf>
    <xf numFmtId="0" fontId="5" fillId="17" borderId="20" xfId="0" applyFont="1" applyFill="1" applyBorder="1" applyAlignment="1">
      <alignment horizontal="left" vertical="center"/>
    </xf>
    <xf numFmtId="0" fontId="5" fillId="17" borderId="28" xfId="0" applyFont="1" applyFill="1" applyBorder="1" applyAlignment="1">
      <alignment horizontal="left" vertical="center"/>
    </xf>
    <xf numFmtId="0" fontId="5" fillId="4" borderId="39" xfId="0" applyFont="1" applyFill="1" applyBorder="1" applyAlignment="1">
      <alignment horizontal="left" vertical="center"/>
    </xf>
    <xf numFmtId="0" fontId="5" fillId="4" borderId="40" xfId="0" applyFont="1" applyFill="1" applyBorder="1" applyAlignment="1">
      <alignment horizontal="left" vertical="center"/>
    </xf>
    <xf numFmtId="0" fontId="5" fillId="4" borderId="33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 inden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13" borderId="17" xfId="0" applyFont="1" applyFill="1" applyBorder="1" applyAlignment="1">
      <alignment horizontal="right" vertical="center"/>
    </xf>
    <xf numFmtId="0" fontId="5" fillId="13" borderId="0" xfId="0" applyFont="1" applyFill="1" applyBorder="1" applyAlignment="1">
      <alignment horizontal="right" vertical="center"/>
    </xf>
    <xf numFmtId="0" fontId="5" fillId="13" borderId="27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left" vertical="center" indent="1"/>
    </xf>
    <xf numFmtId="0" fontId="5" fillId="6" borderId="39" xfId="0" applyFont="1" applyFill="1" applyBorder="1" applyAlignment="1">
      <alignment horizontal="left" vertical="center" indent="1"/>
    </xf>
    <xf numFmtId="0" fontId="5" fillId="6" borderId="40" xfId="0" applyFont="1" applyFill="1" applyBorder="1" applyAlignment="1">
      <alignment horizontal="left" vertical="center" indent="1"/>
    </xf>
    <xf numFmtId="0" fontId="5" fillId="6" borderId="33" xfId="0" applyFont="1" applyFill="1" applyBorder="1" applyAlignment="1">
      <alignment horizontal="left" vertical="center" inden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E2F6"/>
      <color rgb="FFDEC8EE"/>
      <color rgb="FFCDAC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G"/><Relationship Id="rId3" Type="http://schemas.openxmlformats.org/officeDocument/2006/relationships/image" Target="../media/image14.JPG"/><Relationship Id="rId7" Type="http://schemas.openxmlformats.org/officeDocument/2006/relationships/image" Target="../media/image18.JPG"/><Relationship Id="rId12" Type="http://schemas.openxmlformats.org/officeDocument/2006/relationships/image" Target="../media/image23.JPG"/><Relationship Id="rId2" Type="http://schemas.openxmlformats.org/officeDocument/2006/relationships/image" Target="../media/image13.jpg"/><Relationship Id="rId1" Type="http://schemas.openxmlformats.org/officeDocument/2006/relationships/image" Target="../media/image12.jpeg"/><Relationship Id="rId6" Type="http://schemas.openxmlformats.org/officeDocument/2006/relationships/image" Target="../media/image17.JPG"/><Relationship Id="rId11" Type="http://schemas.openxmlformats.org/officeDocument/2006/relationships/image" Target="../media/image22.JPG"/><Relationship Id="rId5" Type="http://schemas.openxmlformats.org/officeDocument/2006/relationships/image" Target="../media/image16.JPG"/><Relationship Id="rId10" Type="http://schemas.openxmlformats.org/officeDocument/2006/relationships/image" Target="../media/image21.JPG"/><Relationship Id="rId4" Type="http://schemas.openxmlformats.org/officeDocument/2006/relationships/image" Target="../media/image15.JPG"/><Relationship Id="rId9" Type="http://schemas.openxmlformats.org/officeDocument/2006/relationships/image" Target="../media/image2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4</xdr:col>
      <xdr:colOff>218722</xdr:colOff>
      <xdr:row>159</xdr:row>
      <xdr:rowOff>42333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F43949-6806-43E6-BBFF-0FB85375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6" y="26274889"/>
          <a:ext cx="4572000" cy="60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126</xdr:row>
      <xdr:rowOff>0</xdr:rowOff>
    </xdr:from>
    <xdr:to>
      <xdr:col>11</xdr:col>
      <xdr:colOff>338667</xdr:colOff>
      <xdr:row>150</xdr:row>
      <xdr:rowOff>169333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9C2E500-76DA-4F37-9375-16F89FDA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8167" y="26274889"/>
          <a:ext cx="6096000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4</xdr:col>
      <xdr:colOff>218722</xdr:colOff>
      <xdr:row>196</xdr:row>
      <xdr:rowOff>42334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6A9C7AA4-EE6D-4943-9CE3-BCCA7AD39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6" y="32695444"/>
          <a:ext cx="4572000" cy="60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163</xdr:row>
      <xdr:rowOff>0</xdr:rowOff>
    </xdr:from>
    <xdr:to>
      <xdr:col>11</xdr:col>
      <xdr:colOff>338667</xdr:colOff>
      <xdr:row>187</xdr:row>
      <xdr:rowOff>169334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DE593F5-4C02-43EB-BF91-B658E4F9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8167" y="32695444"/>
          <a:ext cx="6096000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5</xdr:col>
      <xdr:colOff>846667</xdr:colOff>
      <xdr:row>223</xdr:row>
      <xdr:rowOff>169334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A94BFE8-3C3F-4EE6-8834-BFB4EAA6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6" y="39299444"/>
          <a:ext cx="6096000" cy="457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199</xdr:row>
      <xdr:rowOff>0</xdr:rowOff>
    </xdr:from>
    <xdr:to>
      <xdr:col>11</xdr:col>
      <xdr:colOff>324556</xdr:colOff>
      <xdr:row>232</xdr:row>
      <xdr:rowOff>42334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B039D343-9583-40B3-8A50-BC76B06B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222" y="39299444"/>
          <a:ext cx="4572000" cy="60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5</xdr:col>
      <xdr:colOff>846667</xdr:colOff>
      <xdr:row>123</xdr:row>
      <xdr:rowOff>169333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58DEFECF-E830-4447-8A96-1D2D9BD90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6" y="26091444"/>
          <a:ext cx="6096000" cy="4572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12</xdr:col>
      <xdr:colOff>987778</xdr:colOff>
      <xdr:row>123</xdr:row>
      <xdr:rowOff>169333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80D87BDA-0042-4289-8F93-01D0D15F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9222" y="26091444"/>
          <a:ext cx="6096000" cy="45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56446</xdr:colOff>
      <xdr:row>15</xdr:row>
      <xdr:rowOff>261055</xdr:rowOff>
    </xdr:from>
    <xdr:to>
      <xdr:col>12</xdr:col>
      <xdr:colOff>691446</xdr:colOff>
      <xdr:row>35</xdr:row>
      <xdr:rowOff>119944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48A0638-54A7-4009-9B91-555668886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168" y="3548944"/>
          <a:ext cx="4572000" cy="60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1133404</xdr:colOff>
      <xdr:row>36</xdr:row>
      <xdr:rowOff>28222</xdr:rowOff>
    </xdr:from>
    <xdr:to>
      <xdr:col>7</xdr:col>
      <xdr:colOff>438882</xdr:colOff>
      <xdr:row>60</xdr:row>
      <xdr:rowOff>22984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A13D96B-10FF-4668-A27C-1B16DEB8B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8682" y="9736666"/>
          <a:ext cx="6064700" cy="4397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15</xdr:row>
      <xdr:rowOff>261056</xdr:rowOff>
    </xdr:from>
    <xdr:to>
      <xdr:col>7</xdr:col>
      <xdr:colOff>448020</xdr:colOff>
      <xdr:row>33</xdr:row>
      <xdr:rowOff>112984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15E77C8-9109-4FD1-8C2C-47C22A91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112" y="3548945"/>
          <a:ext cx="7101408" cy="572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63499</xdr:colOff>
      <xdr:row>87</xdr:row>
      <xdr:rowOff>262465</xdr:rowOff>
    </xdr:from>
    <xdr:to>
      <xdr:col>7</xdr:col>
      <xdr:colOff>190499</xdr:colOff>
      <xdr:row>103</xdr:row>
      <xdr:rowOff>50797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B0E304C-2D80-48DB-A142-1BD000C3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7" y="21337409"/>
          <a:ext cx="7055555" cy="5291666"/>
        </a:xfrm>
        <a:prstGeom prst="rect">
          <a:avLst/>
        </a:prstGeom>
      </xdr:spPr>
    </xdr:pic>
    <xdr:clientData/>
  </xdr:twoCellAnchor>
  <xdr:twoCellAnchor editAs="oneCell">
    <xdr:from>
      <xdr:col>7</xdr:col>
      <xdr:colOff>488281</xdr:colOff>
      <xdr:row>87</xdr:row>
      <xdr:rowOff>171340</xdr:rowOff>
    </xdr:from>
    <xdr:to>
      <xdr:col>13</xdr:col>
      <xdr:colOff>737307</xdr:colOff>
      <xdr:row>98</xdr:row>
      <xdr:rowOff>275167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E0E76E9-CD24-46DF-9659-589040D77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2114" y="21246284"/>
          <a:ext cx="4926860" cy="4139605"/>
        </a:xfrm>
        <a:prstGeom prst="rect">
          <a:avLst/>
        </a:prstGeom>
      </xdr:spPr>
    </xdr:pic>
    <xdr:clientData/>
  </xdr:twoCellAnchor>
  <xdr:twoCellAnchor editAs="oneCell">
    <xdr:from>
      <xdr:col>1</xdr:col>
      <xdr:colOff>204612</xdr:colOff>
      <xdr:row>106</xdr:row>
      <xdr:rowOff>119943</xdr:rowOff>
    </xdr:from>
    <xdr:to>
      <xdr:col>4</xdr:col>
      <xdr:colOff>71262</xdr:colOff>
      <xdr:row>137</xdr:row>
      <xdr:rowOff>122765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12493CF-A389-44EE-A3D0-220811228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890" y="27248554"/>
          <a:ext cx="4819650" cy="5689600"/>
        </a:xfrm>
        <a:prstGeom prst="rect">
          <a:avLst/>
        </a:prstGeom>
      </xdr:spPr>
    </xdr:pic>
    <xdr:clientData/>
  </xdr:twoCellAnchor>
  <xdr:twoCellAnchor editAs="oneCell">
    <xdr:from>
      <xdr:col>7</xdr:col>
      <xdr:colOff>712612</xdr:colOff>
      <xdr:row>106</xdr:row>
      <xdr:rowOff>77611</xdr:rowOff>
    </xdr:from>
    <xdr:to>
      <xdr:col>13</xdr:col>
      <xdr:colOff>600428</xdr:colOff>
      <xdr:row>136</xdr:row>
      <xdr:rowOff>168628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AD0566C-BAB8-4426-9691-693FB586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6445" y="27206222"/>
          <a:ext cx="4565650" cy="5594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4</xdr:col>
      <xdr:colOff>482600</xdr:colOff>
      <xdr:row>165</xdr:row>
      <xdr:rowOff>81139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E6D64B5-A2B2-40B4-B06B-04AE79D20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78" y="33365722"/>
          <a:ext cx="5435600" cy="4667250"/>
        </a:xfrm>
        <a:prstGeom prst="rect">
          <a:avLst/>
        </a:prstGeom>
      </xdr:spPr>
    </xdr:pic>
    <xdr:clientData/>
  </xdr:twoCellAnchor>
  <xdr:twoCellAnchor editAs="oneCell">
    <xdr:from>
      <xdr:col>5</xdr:col>
      <xdr:colOff>296333</xdr:colOff>
      <xdr:row>142</xdr:row>
      <xdr:rowOff>127000</xdr:rowOff>
    </xdr:from>
    <xdr:to>
      <xdr:col>13</xdr:col>
      <xdr:colOff>405694</xdr:colOff>
      <xdr:row>168</xdr:row>
      <xdr:rowOff>56444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288D3A1-532C-4BAE-B0F6-5C8DD773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8111" y="33859611"/>
          <a:ext cx="5429250" cy="4699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</xdr:colOff>
      <xdr:row>169</xdr:row>
      <xdr:rowOff>98778</xdr:rowOff>
    </xdr:from>
    <xdr:to>
      <xdr:col>4</xdr:col>
      <xdr:colOff>649816</xdr:colOff>
      <xdr:row>192</xdr:row>
      <xdr:rowOff>83256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CAD7F4B-C763-4DDA-BD69-4E54B564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444" y="38784389"/>
          <a:ext cx="5327650" cy="42037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14</xdr:col>
      <xdr:colOff>91016</xdr:colOff>
      <xdr:row>196</xdr:row>
      <xdr:rowOff>43039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D6BB2780-EBFF-4EB4-9B3A-090426BC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3833" y="39052500"/>
          <a:ext cx="5530850" cy="462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246944</xdr:colOff>
      <xdr:row>197</xdr:row>
      <xdr:rowOff>42333</xdr:rowOff>
    </xdr:from>
    <xdr:to>
      <xdr:col>4</xdr:col>
      <xdr:colOff>666044</xdr:colOff>
      <xdr:row>219</xdr:row>
      <xdr:rowOff>159456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D38468-8251-49A7-B2C4-AB27D4D86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222" y="43864389"/>
          <a:ext cx="5372100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134056</xdr:colOff>
      <xdr:row>196</xdr:row>
      <xdr:rowOff>84667</xdr:rowOff>
    </xdr:from>
    <xdr:to>
      <xdr:col>14</xdr:col>
      <xdr:colOff>206022</xdr:colOff>
      <xdr:row>220</xdr:row>
      <xdr:rowOff>101600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D99F82F-0CD5-49CE-BE8F-79763ABA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889" y="43723278"/>
          <a:ext cx="5511800" cy="441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246944</xdr:colOff>
      <xdr:row>223</xdr:row>
      <xdr:rowOff>134056</xdr:rowOff>
    </xdr:from>
    <xdr:to>
      <xdr:col>4</xdr:col>
      <xdr:colOff>812094</xdr:colOff>
      <xdr:row>248</xdr:row>
      <xdr:rowOff>132645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7FA8501-7446-47E5-987C-204A99DB4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222" y="48725667"/>
          <a:ext cx="5518150" cy="45847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224</xdr:row>
      <xdr:rowOff>162278</xdr:rowOff>
    </xdr:from>
    <xdr:to>
      <xdr:col>13</xdr:col>
      <xdr:colOff>702733</xdr:colOff>
      <xdr:row>249</xdr:row>
      <xdr:rowOff>154517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5FE1F99-81B1-4C12-B4E4-64055598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48937334"/>
          <a:ext cx="5359400" cy="4578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569842</xdr:colOff>
      <xdr:row>32</xdr:row>
      <xdr:rowOff>162278</xdr:rowOff>
    </xdr:from>
    <xdr:to>
      <xdr:col>9</xdr:col>
      <xdr:colOff>319635</xdr:colOff>
      <xdr:row>59</xdr:row>
      <xdr:rowOff>20465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CFB1CE0-9038-4F54-93F6-2FBDB009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1620" y="9136945"/>
          <a:ext cx="6374959" cy="4811187"/>
        </a:xfrm>
        <a:prstGeom prst="rect">
          <a:avLst/>
        </a:prstGeom>
      </xdr:spPr>
    </xdr:pic>
    <xdr:clientData/>
  </xdr:twoCellAnchor>
  <xdr:twoCellAnchor editAs="oneCell">
    <xdr:from>
      <xdr:col>1</xdr:col>
      <xdr:colOff>56444</xdr:colOff>
      <xdr:row>15</xdr:row>
      <xdr:rowOff>218720</xdr:rowOff>
    </xdr:from>
    <xdr:to>
      <xdr:col>5</xdr:col>
      <xdr:colOff>1077684</xdr:colOff>
      <xdr:row>32</xdr:row>
      <xdr:rowOff>98474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A1A7970-B67C-4C70-B368-79D90D33C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722" y="3506609"/>
          <a:ext cx="6270573" cy="5566532"/>
        </a:xfrm>
        <a:prstGeom prst="rect">
          <a:avLst/>
        </a:prstGeom>
      </xdr:spPr>
    </xdr:pic>
    <xdr:clientData/>
  </xdr:twoCellAnchor>
  <xdr:twoCellAnchor editAs="oneCell">
    <xdr:from>
      <xdr:col>7</xdr:col>
      <xdr:colOff>515057</xdr:colOff>
      <xdr:row>15</xdr:row>
      <xdr:rowOff>259950</xdr:rowOff>
    </xdr:from>
    <xdr:to>
      <xdr:col>12</xdr:col>
      <xdr:colOff>496493</xdr:colOff>
      <xdr:row>26</xdr:row>
      <xdr:rowOff>227593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A5E93A4-8AD8-497B-9533-97568A1D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9557" y="3547839"/>
          <a:ext cx="5089658" cy="40034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5"/>
  <sheetViews>
    <sheetView tabSelected="1" zoomScale="90" zoomScaleNormal="90" workbookViewId="0">
      <pane ySplit="11" topLeftCell="A12" activePane="bottomLeft" state="frozen"/>
      <selection pane="bottomLeft" activeCell="B1" sqref="B1:M6"/>
    </sheetView>
  </sheetViews>
  <sheetFormatPr baseColWidth="10" defaultColWidth="11.453125" defaultRowHeight="14.5" x14ac:dyDescent="0.35"/>
  <cols>
    <col min="1" max="1" width="0.453125" style="1" customWidth="1"/>
    <col min="2" max="2" width="35.453125" style="2" customWidth="1"/>
    <col min="3" max="3" width="14.81640625" style="12" customWidth="1"/>
    <col min="4" max="4" width="12" style="12" customWidth="1"/>
    <col min="5" max="5" width="12.81640625" style="12" customWidth="1"/>
    <col min="6" max="6" width="15.6328125" style="14" customWidth="1"/>
    <col min="7" max="7" width="6" style="1" customWidth="1"/>
    <col min="8" max="9" width="16.7265625" style="12" customWidth="1"/>
    <col min="10" max="10" width="13.54296875" style="12" customWidth="1"/>
    <col min="11" max="11" width="13.7265625" style="12" customWidth="1"/>
    <col min="12" max="12" width="12.26953125" style="12" customWidth="1"/>
    <col min="13" max="13" width="16.1796875" style="14" customWidth="1"/>
    <col min="14" max="14" width="3.26953125" style="1" customWidth="1"/>
    <col min="15" max="16384" width="11.453125" style="1"/>
  </cols>
  <sheetData>
    <row r="1" spans="2:14" x14ac:dyDescent="0.35">
      <c r="B1" s="197" t="s">
        <v>116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9"/>
    </row>
    <row r="2" spans="2:14" x14ac:dyDescent="0.35">
      <c r="B2" s="200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</row>
    <row r="3" spans="2:14" x14ac:dyDescent="0.35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2"/>
    </row>
    <row r="4" spans="2:14" x14ac:dyDescent="0.35">
      <c r="B4" s="200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2"/>
    </row>
    <row r="5" spans="2:14" x14ac:dyDescent="0.35">
      <c r="B5" s="200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2"/>
    </row>
    <row r="6" spans="2:14" ht="15" thickBot="1" x14ac:dyDescent="0.4">
      <c r="B6" s="203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5"/>
    </row>
    <row r="9" spans="2:14" ht="15" thickBot="1" x14ac:dyDescent="0.4"/>
    <row r="10" spans="2:14" s="4" customFormat="1" ht="26.25" customHeight="1" thickBot="1" x14ac:dyDescent="0.4">
      <c r="B10" s="5" t="s">
        <v>60</v>
      </c>
      <c r="C10" s="13"/>
      <c r="D10" s="13"/>
      <c r="E10" s="13"/>
      <c r="F10" s="14"/>
      <c r="H10" s="184" t="s">
        <v>61</v>
      </c>
      <c r="I10" s="185"/>
      <c r="J10" s="13"/>
      <c r="K10" s="13"/>
      <c r="L10" s="13"/>
      <c r="M10" s="14"/>
    </row>
    <row r="11" spans="2:14" ht="23.25" customHeight="1" thickBot="1" x14ac:dyDescent="0.4">
      <c r="B11" s="6" t="s">
        <v>56</v>
      </c>
      <c r="C11" s="15" t="s">
        <v>15</v>
      </c>
      <c r="D11" s="15" t="s">
        <v>18</v>
      </c>
      <c r="E11" s="15" t="s">
        <v>14</v>
      </c>
      <c r="F11" s="16" t="s">
        <v>33</v>
      </c>
      <c r="G11" s="3"/>
      <c r="H11" s="186" t="s">
        <v>56</v>
      </c>
      <c r="I11" s="187"/>
      <c r="J11" s="15" t="s">
        <v>15</v>
      </c>
      <c r="K11" s="15" t="s">
        <v>18</v>
      </c>
      <c r="L11" s="15" t="s">
        <v>14</v>
      </c>
      <c r="M11" s="51" t="s">
        <v>33</v>
      </c>
      <c r="N11" s="3"/>
    </row>
    <row r="12" spans="2:14" s="7" customFormat="1" ht="19.5" customHeight="1" thickBot="1" x14ac:dyDescent="0.4">
      <c r="B12" s="8" t="s">
        <v>5</v>
      </c>
      <c r="C12" s="9">
        <v>37</v>
      </c>
      <c r="D12" s="9">
        <v>37</v>
      </c>
      <c r="E12" s="9">
        <v>800</v>
      </c>
      <c r="F12" s="80">
        <f>E12*D12</f>
        <v>29600</v>
      </c>
      <c r="G12" s="2"/>
      <c r="H12" s="169" t="s">
        <v>5</v>
      </c>
      <c r="I12" s="170"/>
      <c r="J12" s="9">
        <v>70</v>
      </c>
      <c r="K12" s="9">
        <v>70</v>
      </c>
      <c r="L12" s="9">
        <v>800</v>
      </c>
      <c r="M12" s="80">
        <f>L12*K12</f>
        <v>56000</v>
      </c>
      <c r="N12" s="2"/>
    </row>
    <row r="13" spans="2:14" ht="19.5" customHeight="1" thickBot="1" x14ac:dyDescent="0.4">
      <c r="B13" s="28"/>
      <c r="C13" s="48"/>
      <c r="D13" s="48"/>
      <c r="E13" s="48"/>
      <c r="F13" s="50">
        <f>F12</f>
        <v>29600</v>
      </c>
      <c r="G13" s="3"/>
      <c r="H13" s="68"/>
      <c r="I13" s="69"/>
      <c r="J13" s="48"/>
      <c r="K13" s="48"/>
      <c r="L13" s="48"/>
      <c r="M13" s="50">
        <f>M12</f>
        <v>56000</v>
      </c>
      <c r="N13" s="3"/>
    </row>
    <row r="14" spans="2:14" ht="19.5" customHeight="1" x14ac:dyDescent="0.35">
      <c r="B14" s="24"/>
      <c r="C14" s="27"/>
      <c r="D14" s="27"/>
      <c r="E14" s="27"/>
      <c r="F14" s="26"/>
      <c r="G14" s="3" t="s">
        <v>52</v>
      </c>
      <c r="H14" s="70"/>
      <c r="I14" s="71"/>
      <c r="J14" s="27"/>
      <c r="K14" s="27"/>
      <c r="L14" s="27"/>
      <c r="M14" s="26"/>
      <c r="N14" s="3"/>
    </row>
    <row r="15" spans="2:14" s="29" customFormat="1" ht="19.5" customHeight="1" thickBot="1" x14ac:dyDescent="0.4">
      <c r="B15" s="24"/>
      <c r="C15" s="27"/>
      <c r="D15" s="27"/>
      <c r="E15" s="27"/>
      <c r="F15" s="26"/>
      <c r="G15" s="49"/>
      <c r="H15" s="70"/>
      <c r="I15" s="71"/>
      <c r="J15" s="27"/>
      <c r="K15" s="27"/>
      <c r="L15" s="27"/>
      <c r="M15" s="26"/>
      <c r="N15" s="49"/>
    </row>
    <row r="16" spans="2:14" s="29" customFormat="1" ht="19.5" customHeight="1" thickBot="1" x14ac:dyDescent="0.4">
      <c r="B16" s="54" t="s">
        <v>38</v>
      </c>
      <c r="C16" s="27"/>
      <c r="D16" s="27"/>
      <c r="E16" s="27"/>
      <c r="F16" s="26"/>
      <c r="G16" s="49"/>
      <c r="H16" s="143" t="s">
        <v>32</v>
      </c>
      <c r="I16" s="144"/>
      <c r="J16" s="27"/>
      <c r="K16" s="27"/>
      <c r="L16" s="27"/>
      <c r="M16" s="26"/>
      <c r="N16" s="49"/>
    </row>
    <row r="17" spans="1:13" ht="19.5" customHeight="1" x14ac:dyDescent="0.35">
      <c r="B17" s="17" t="s">
        <v>6</v>
      </c>
      <c r="C17" s="18">
        <v>15</v>
      </c>
      <c r="D17" s="18">
        <v>5</v>
      </c>
      <c r="E17" s="18">
        <v>4000</v>
      </c>
      <c r="F17" s="81">
        <f>E17*D17</f>
        <v>20000</v>
      </c>
      <c r="H17" s="177" t="s">
        <v>6</v>
      </c>
      <c r="I17" s="178"/>
      <c r="J17" s="18">
        <v>60</v>
      </c>
      <c r="K17" s="18">
        <v>20</v>
      </c>
      <c r="L17" s="18">
        <v>1350</v>
      </c>
      <c r="M17" s="81">
        <f>L17*K17</f>
        <v>27000</v>
      </c>
    </row>
    <row r="18" spans="1:13" ht="19.5" customHeight="1" x14ac:dyDescent="0.35">
      <c r="B18" s="19" t="s">
        <v>22</v>
      </c>
      <c r="C18" s="20">
        <v>15</v>
      </c>
      <c r="D18" s="20">
        <v>15</v>
      </c>
      <c r="E18" s="20">
        <v>1500</v>
      </c>
      <c r="F18" s="82">
        <f>E18*D18</f>
        <v>22500</v>
      </c>
      <c r="H18" s="179" t="s">
        <v>22</v>
      </c>
      <c r="I18" s="180"/>
      <c r="J18" s="20">
        <v>45</v>
      </c>
      <c r="K18" s="20">
        <v>45</v>
      </c>
      <c r="L18" s="20">
        <v>900</v>
      </c>
      <c r="M18" s="82">
        <f>L18*K18</f>
        <v>40500</v>
      </c>
    </row>
    <row r="19" spans="1:13" ht="19.5" customHeight="1" thickBot="1" x14ac:dyDescent="0.4">
      <c r="B19" s="19" t="s">
        <v>16</v>
      </c>
      <c r="C19" s="20">
        <v>20</v>
      </c>
      <c r="D19" s="20">
        <v>20</v>
      </c>
      <c r="E19" s="20">
        <v>700</v>
      </c>
      <c r="F19" s="82">
        <f>E19*D19</f>
        <v>14000</v>
      </c>
      <c r="H19" s="165" t="s">
        <v>16</v>
      </c>
      <c r="I19" s="166"/>
      <c r="J19" s="20">
        <v>40</v>
      </c>
      <c r="K19" s="20">
        <v>20</v>
      </c>
      <c r="L19" s="20">
        <v>700</v>
      </c>
      <c r="M19" s="82">
        <f>L19*K19</f>
        <v>14000</v>
      </c>
    </row>
    <row r="20" spans="1:13" ht="19.5" customHeight="1" thickBot="1" x14ac:dyDescent="0.4">
      <c r="A20" s="29"/>
      <c r="B20" s="28"/>
      <c r="C20" s="23"/>
      <c r="D20" s="23"/>
      <c r="E20" s="23"/>
      <c r="F20" s="75">
        <f>SUM(F17:F19)</f>
        <v>56500</v>
      </c>
      <c r="G20" s="29"/>
      <c r="H20" s="68"/>
      <c r="I20" s="69"/>
      <c r="J20" s="23"/>
      <c r="K20" s="23"/>
      <c r="L20" s="23"/>
      <c r="M20" s="75">
        <f>SUM(M17:M19)</f>
        <v>81500</v>
      </c>
    </row>
    <row r="21" spans="1:13" s="29" customFormat="1" ht="19.5" customHeight="1" x14ac:dyDescent="0.35">
      <c r="B21" s="24"/>
      <c r="C21" s="25"/>
      <c r="D21" s="25"/>
      <c r="E21" s="25"/>
      <c r="F21" s="34"/>
      <c r="H21" s="70"/>
      <c r="I21" s="71"/>
      <c r="J21" s="25"/>
      <c r="K21" s="25"/>
      <c r="L21" s="25"/>
      <c r="M21" s="34"/>
    </row>
    <row r="22" spans="1:13" s="29" customFormat="1" ht="19.5" customHeight="1" thickBot="1" x14ac:dyDescent="0.4">
      <c r="B22" s="24"/>
      <c r="C22" s="25"/>
      <c r="D22" s="25"/>
      <c r="E22" s="25"/>
      <c r="F22" s="34"/>
      <c r="H22" s="70"/>
      <c r="I22" s="71"/>
      <c r="J22" s="25"/>
      <c r="K22" s="25"/>
      <c r="L22" s="25"/>
      <c r="M22" s="34"/>
    </row>
    <row r="23" spans="1:13" s="29" customFormat="1" ht="19.5" customHeight="1" thickBot="1" x14ac:dyDescent="0.4">
      <c r="B23" s="32" t="s">
        <v>39</v>
      </c>
      <c r="C23" s="25"/>
      <c r="D23" s="25"/>
      <c r="E23" s="25"/>
      <c r="F23" s="34"/>
      <c r="H23" s="161" t="s">
        <v>39</v>
      </c>
      <c r="I23" s="181"/>
      <c r="J23" s="25"/>
      <c r="K23" s="25"/>
      <c r="L23" s="25"/>
      <c r="M23" s="34"/>
    </row>
    <row r="24" spans="1:13" ht="19.5" customHeight="1" thickBot="1" x14ac:dyDescent="0.4">
      <c r="B24" s="36" t="s">
        <v>17</v>
      </c>
      <c r="C24" s="37" t="s">
        <v>25</v>
      </c>
      <c r="D24" s="37">
        <v>5</v>
      </c>
      <c r="E24" s="37">
        <v>700</v>
      </c>
      <c r="F24" s="83">
        <f>E24*D24</f>
        <v>3500</v>
      </c>
      <c r="H24" s="153" t="s">
        <v>17</v>
      </c>
      <c r="I24" s="154"/>
      <c r="J24" s="37" t="s">
        <v>25</v>
      </c>
      <c r="K24" s="37">
        <v>5</v>
      </c>
      <c r="L24" s="37">
        <v>700</v>
      </c>
      <c r="M24" s="83">
        <f>L24*K24</f>
        <v>3500</v>
      </c>
    </row>
    <row r="25" spans="1:13" s="29" customFormat="1" ht="19.5" customHeight="1" thickBot="1" x14ac:dyDescent="0.4">
      <c r="B25" s="24"/>
      <c r="C25" s="25"/>
      <c r="D25" s="25"/>
      <c r="E25" s="25"/>
      <c r="F25" s="38">
        <f>F24</f>
        <v>3500</v>
      </c>
      <c r="H25" s="70"/>
      <c r="I25" s="71"/>
      <c r="J25" s="25"/>
      <c r="K25" s="25"/>
      <c r="L25" s="25"/>
      <c r="M25" s="38">
        <f>M24</f>
        <v>3500</v>
      </c>
    </row>
    <row r="26" spans="1:13" s="29" customFormat="1" ht="19.5" customHeight="1" x14ac:dyDescent="0.35">
      <c r="B26" s="24"/>
      <c r="C26" s="25"/>
      <c r="D26" s="25"/>
      <c r="E26" s="25"/>
      <c r="F26" s="34"/>
      <c r="H26" s="70"/>
      <c r="I26" s="71"/>
      <c r="J26" s="25"/>
      <c r="K26" s="25"/>
      <c r="L26" s="25"/>
      <c r="M26" s="34"/>
    </row>
    <row r="27" spans="1:13" s="29" customFormat="1" ht="19.5" customHeight="1" thickBot="1" x14ac:dyDescent="0.4">
      <c r="B27" s="24"/>
      <c r="C27" s="25"/>
      <c r="D27" s="25"/>
      <c r="E27" s="25"/>
      <c r="F27" s="34"/>
      <c r="H27" s="70"/>
      <c r="I27" s="71"/>
      <c r="J27" s="25"/>
      <c r="K27" s="25"/>
      <c r="L27" s="25"/>
      <c r="M27" s="34"/>
    </row>
    <row r="28" spans="1:13" s="29" customFormat="1" ht="19.5" customHeight="1" thickBot="1" x14ac:dyDescent="0.4">
      <c r="B28" s="45" t="s">
        <v>67</v>
      </c>
      <c r="C28" s="25"/>
      <c r="D28" s="25"/>
      <c r="E28" s="25"/>
      <c r="F28" s="34"/>
      <c r="H28" s="182" t="s">
        <v>34</v>
      </c>
      <c r="I28" s="183"/>
      <c r="J28" s="25"/>
      <c r="K28" s="25"/>
      <c r="L28" s="25"/>
      <c r="M28" s="34"/>
    </row>
    <row r="29" spans="1:13" ht="19.5" customHeight="1" thickBot="1" x14ac:dyDescent="0.4">
      <c r="B29" s="52" t="s">
        <v>66</v>
      </c>
      <c r="C29" s="53">
        <v>10</v>
      </c>
      <c r="D29" s="53">
        <v>2</v>
      </c>
      <c r="E29" s="53">
        <v>12000</v>
      </c>
      <c r="F29" s="84">
        <f>E29*D29</f>
        <v>24000</v>
      </c>
      <c r="H29" s="175" t="s">
        <v>35</v>
      </c>
      <c r="I29" s="176"/>
      <c r="J29" s="53">
        <v>10</v>
      </c>
      <c r="K29" s="53">
        <v>0</v>
      </c>
      <c r="L29" s="53"/>
      <c r="M29" s="84">
        <f>L29*K29</f>
        <v>0</v>
      </c>
    </row>
    <row r="30" spans="1:13" ht="19.5" customHeight="1" thickBot="1" x14ac:dyDescent="0.4">
      <c r="B30" s="28"/>
      <c r="C30" s="23"/>
      <c r="D30" s="23"/>
      <c r="E30" s="23"/>
      <c r="F30" s="57">
        <f>F29</f>
        <v>24000</v>
      </c>
      <c r="H30" s="68"/>
      <c r="I30" s="69"/>
      <c r="J30" s="23"/>
      <c r="K30" s="23"/>
      <c r="L30" s="23"/>
      <c r="M30" s="57">
        <f>M29</f>
        <v>0</v>
      </c>
    </row>
    <row r="31" spans="1:13" s="29" customFormat="1" ht="19.5" customHeight="1" x14ac:dyDescent="0.35">
      <c r="B31" s="24"/>
      <c r="C31" s="25"/>
      <c r="D31" s="25"/>
      <c r="E31" s="25"/>
      <c r="F31" s="34"/>
      <c r="H31" s="70"/>
      <c r="I31" s="71"/>
      <c r="J31" s="25"/>
      <c r="K31" s="25"/>
      <c r="L31" s="25"/>
      <c r="M31" s="34"/>
    </row>
    <row r="32" spans="1:13" s="29" customFormat="1" ht="19.5" customHeight="1" thickBot="1" x14ac:dyDescent="0.4">
      <c r="B32" s="24"/>
      <c r="C32" s="25"/>
      <c r="D32" s="25"/>
      <c r="E32" s="25"/>
      <c r="F32" s="34"/>
      <c r="H32" s="70"/>
      <c r="I32" s="71"/>
      <c r="J32" s="25"/>
      <c r="K32" s="25"/>
      <c r="L32" s="25"/>
      <c r="M32" s="34"/>
    </row>
    <row r="33" spans="2:14" s="29" customFormat="1" ht="19.5" customHeight="1" thickBot="1" x14ac:dyDescent="0.4">
      <c r="B33" s="54" t="s">
        <v>36</v>
      </c>
      <c r="C33" s="25"/>
      <c r="D33" s="25"/>
      <c r="E33" s="25"/>
      <c r="F33" s="34"/>
      <c r="H33" s="143" t="s">
        <v>36</v>
      </c>
      <c r="I33" s="144"/>
      <c r="J33" s="25"/>
      <c r="K33" s="25"/>
      <c r="L33" s="25"/>
      <c r="M33" s="34"/>
    </row>
    <row r="34" spans="2:14" ht="19.5" customHeight="1" x14ac:dyDescent="0.35">
      <c r="B34" s="17" t="s">
        <v>10</v>
      </c>
      <c r="C34" s="18" t="s">
        <v>20</v>
      </c>
      <c r="D34" s="18">
        <v>3</v>
      </c>
      <c r="E34" s="18">
        <v>16000</v>
      </c>
      <c r="F34" s="81">
        <f>E34*D34</f>
        <v>48000</v>
      </c>
      <c r="H34" s="177" t="s">
        <v>10</v>
      </c>
      <c r="I34" s="178"/>
      <c r="J34" s="18" t="s">
        <v>20</v>
      </c>
      <c r="K34" s="18">
        <v>3</v>
      </c>
      <c r="L34" s="18">
        <v>16000</v>
      </c>
      <c r="M34" s="81">
        <f>L34*K34</f>
        <v>48000</v>
      </c>
    </row>
    <row r="35" spans="2:14" ht="19.5" customHeight="1" x14ac:dyDescent="0.35">
      <c r="B35" s="19" t="s">
        <v>9</v>
      </c>
      <c r="C35" s="20" t="s">
        <v>62</v>
      </c>
      <c r="D35" s="20">
        <v>2</v>
      </c>
      <c r="E35" s="20">
        <v>4500</v>
      </c>
      <c r="F35" s="82">
        <f>E35*D35</f>
        <v>9000</v>
      </c>
      <c r="H35" s="179" t="s">
        <v>9</v>
      </c>
      <c r="I35" s="180"/>
      <c r="J35" s="20" t="s">
        <v>63</v>
      </c>
      <c r="K35" s="20">
        <v>2</v>
      </c>
      <c r="L35" s="20">
        <v>4500</v>
      </c>
      <c r="M35" s="82">
        <f>L35*K35</f>
        <v>9000</v>
      </c>
    </row>
    <row r="36" spans="2:14" ht="19.5" customHeight="1" x14ac:dyDescent="0.35">
      <c r="B36" s="19" t="s">
        <v>11</v>
      </c>
      <c r="C36" s="20" t="s">
        <v>40</v>
      </c>
      <c r="D36" s="20">
        <v>10</v>
      </c>
      <c r="E36" s="20">
        <v>1200</v>
      </c>
      <c r="F36" s="82">
        <f>E36*D36</f>
        <v>12000</v>
      </c>
      <c r="H36" s="179" t="s">
        <v>11</v>
      </c>
      <c r="I36" s="180"/>
      <c r="J36" s="20" t="s">
        <v>40</v>
      </c>
      <c r="K36" s="20">
        <v>10</v>
      </c>
      <c r="L36" s="20">
        <v>1200</v>
      </c>
      <c r="M36" s="82">
        <f>L36*K36</f>
        <v>12000</v>
      </c>
    </row>
    <row r="37" spans="2:14" ht="19.5" customHeight="1" thickBot="1" x14ac:dyDescent="0.4">
      <c r="B37" s="55" t="s">
        <v>64</v>
      </c>
      <c r="C37" s="56" t="s">
        <v>21</v>
      </c>
      <c r="D37" s="56">
        <v>2</v>
      </c>
      <c r="E37" s="56">
        <v>5500</v>
      </c>
      <c r="F37" s="85">
        <f>E37*D37</f>
        <v>11000</v>
      </c>
      <c r="H37" s="165" t="s">
        <v>64</v>
      </c>
      <c r="I37" s="166"/>
      <c r="J37" s="56" t="s">
        <v>21</v>
      </c>
      <c r="K37" s="56">
        <v>2</v>
      </c>
      <c r="L37" s="56">
        <v>5500</v>
      </c>
      <c r="M37" s="85">
        <f>L37*K37</f>
        <v>11000</v>
      </c>
    </row>
    <row r="38" spans="2:14" ht="19.5" customHeight="1" thickBot="1" x14ac:dyDescent="0.4">
      <c r="B38" s="24"/>
      <c r="C38" s="25"/>
      <c r="D38" s="25"/>
      <c r="E38" s="25"/>
      <c r="F38" s="58">
        <f>SUM(F34:F37)</f>
        <v>80000</v>
      </c>
      <c r="H38" s="68"/>
      <c r="I38" s="69"/>
      <c r="J38" s="23"/>
      <c r="K38" s="23"/>
      <c r="L38" s="23"/>
      <c r="M38" s="58">
        <f>SUM(M34:M37)</f>
        <v>80000</v>
      </c>
    </row>
    <row r="39" spans="2:14" ht="19.5" customHeight="1" x14ac:dyDescent="0.35">
      <c r="B39" s="24"/>
      <c r="C39" s="25"/>
      <c r="D39" s="25"/>
      <c r="E39" s="25"/>
      <c r="F39" s="26"/>
      <c r="H39" s="70"/>
      <c r="I39" s="71"/>
      <c r="J39" s="25"/>
      <c r="K39" s="25"/>
      <c r="L39" s="25"/>
      <c r="M39" s="26"/>
    </row>
    <row r="40" spans="2:14" ht="19.5" customHeight="1" thickBot="1" x14ac:dyDescent="0.4">
      <c r="B40" s="24"/>
      <c r="C40" s="25"/>
      <c r="D40" s="25"/>
      <c r="E40" s="25"/>
      <c r="F40" s="26"/>
      <c r="H40" s="70"/>
      <c r="I40" s="71"/>
      <c r="J40" s="25"/>
      <c r="K40" s="25"/>
      <c r="L40" s="25"/>
      <c r="M40" s="26"/>
    </row>
    <row r="41" spans="2:14" ht="19.5" customHeight="1" thickBot="1" x14ac:dyDescent="0.4">
      <c r="B41" s="94" t="s">
        <v>37</v>
      </c>
      <c r="C41" s="25"/>
      <c r="D41" s="25"/>
      <c r="E41" s="25"/>
      <c r="F41" s="26"/>
      <c r="H41" s="167" t="s">
        <v>37</v>
      </c>
      <c r="I41" s="168"/>
      <c r="J41" s="25"/>
      <c r="K41" s="25"/>
      <c r="L41" s="25"/>
      <c r="M41" s="26"/>
    </row>
    <row r="42" spans="2:14" ht="19.5" customHeight="1" thickBot="1" x14ac:dyDescent="0.4">
      <c r="B42" s="102" t="s">
        <v>57</v>
      </c>
      <c r="C42" s="103" t="s">
        <v>41</v>
      </c>
      <c r="D42" s="103">
        <v>2</v>
      </c>
      <c r="E42" s="103">
        <v>1000</v>
      </c>
      <c r="F42" s="104">
        <f>E42*D42</f>
        <v>2000</v>
      </c>
      <c r="H42" s="169" t="s">
        <v>57</v>
      </c>
      <c r="I42" s="170"/>
      <c r="J42" s="103" t="s">
        <v>41</v>
      </c>
      <c r="K42" s="103">
        <v>3</v>
      </c>
      <c r="L42" s="103">
        <v>1000</v>
      </c>
      <c r="M42" s="104">
        <f>L42*K42</f>
        <v>3000</v>
      </c>
    </row>
    <row r="43" spans="2:14" s="29" customFormat="1" ht="19.5" customHeight="1" thickBot="1" x14ac:dyDescent="0.4">
      <c r="B43" s="24"/>
      <c r="C43" s="25"/>
      <c r="D43" s="25"/>
      <c r="E43" s="25"/>
      <c r="F43" s="95">
        <f>F42</f>
        <v>2000</v>
      </c>
      <c r="H43" s="70"/>
      <c r="I43" s="71"/>
      <c r="J43" s="25"/>
      <c r="K43" s="25"/>
      <c r="L43" s="25"/>
      <c r="M43" s="95">
        <f>M42</f>
        <v>3000</v>
      </c>
    </row>
    <row r="44" spans="2:14" s="29" customFormat="1" ht="19.5" customHeight="1" x14ac:dyDescent="0.35">
      <c r="B44" s="24"/>
      <c r="C44" s="25"/>
      <c r="D44" s="25"/>
      <c r="E44" s="25"/>
      <c r="F44" s="34"/>
      <c r="H44" s="70"/>
      <c r="I44" s="71"/>
      <c r="J44" s="25"/>
      <c r="K44" s="25"/>
      <c r="L44" s="25"/>
      <c r="M44" s="34"/>
    </row>
    <row r="45" spans="2:14" s="29" customFormat="1" ht="19.5" customHeight="1" thickBot="1" x14ac:dyDescent="0.4">
      <c r="B45" s="24"/>
      <c r="C45" s="25"/>
      <c r="D45" s="25"/>
      <c r="E45" s="25"/>
      <c r="F45" s="26"/>
      <c r="H45" s="70"/>
      <c r="I45" s="71"/>
      <c r="J45" s="25"/>
      <c r="K45" s="25"/>
      <c r="L45" s="25"/>
      <c r="M45" s="26"/>
    </row>
    <row r="46" spans="2:14" ht="19.5" customHeight="1" thickBot="1" x14ac:dyDescent="0.4">
      <c r="B46" s="33" t="s">
        <v>27</v>
      </c>
      <c r="C46" s="25"/>
      <c r="D46" s="25"/>
      <c r="E46" s="25"/>
      <c r="F46" s="26"/>
      <c r="G46" s="29"/>
      <c r="H46" s="171" t="s">
        <v>27</v>
      </c>
      <c r="I46" s="172"/>
      <c r="J46" s="25"/>
      <c r="K46" s="25"/>
      <c r="L46" s="25"/>
      <c r="M46" s="26"/>
      <c r="N46" s="29"/>
    </row>
    <row r="47" spans="2:14" ht="19.5" customHeight="1" x14ac:dyDescent="0.35">
      <c r="B47" s="30" t="s">
        <v>7</v>
      </c>
      <c r="C47" s="31" t="s">
        <v>19</v>
      </c>
      <c r="D47" s="31">
        <v>3</v>
      </c>
      <c r="E47" s="31">
        <v>3600</v>
      </c>
      <c r="F47" s="86">
        <f t="shared" ref="F47:F53" si="0">E47*D47</f>
        <v>10800</v>
      </c>
      <c r="H47" s="173" t="s">
        <v>7</v>
      </c>
      <c r="I47" s="174"/>
      <c r="J47" s="31" t="s">
        <v>26</v>
      </c>
      <c r="K47" s="31">
        <v>4</v>
      </c>
      <c r="L47" s="31">
        <v>3600</v>
      </c>
      <c r="M47" s="86">
        <f t="shared" ref="M47:M53" si="1">L47*K47</f>
        <v>14400</v>
      </c>
    </row>
    <row r="48" spans="2:14" ht="19.5" customHeight="1" x14ac:dyDescent="0.35">
      <c r="B48" s="10" t="s">
        <v>23</v>
      </c>
      <c r="C48" s="11">
        <v>7</v>
      </c>
      <c r="D48" s="11">
        <v>4</v>
      </c>
      <c r="E48" s="11">
        <v>2500</v>
      </c>
      <c r="F48" s="87">
        <f t="shared" si="0"/>
        <v>10000</v>
      </c>
      <c r="H48" s="163" t="s">
        <v>23</v>
      </c>
      <c r="I48" s="164"/>
      <c r="J48" s="11">
        <v>7</v>
      </c>
      <c r="K48" s="11">
        <v>2</v>
      </c>
      <c r="L48" s="11">
        <v>2500</v>
      </c>
      <c r="M48" s="87">
        <f t="shared" si="1"/>
        <v>5000</v>
      </c>
    </row>
    <row r="49" spans="1:13" ht="19.5" customHeight="1" x14ac:dyDescent="0.35">
      <c r="B49" s="10" t="s">
        <v>8</v>
      </c>
      <c r="C49" s="11">
        <v>4</v>
      </c>
      <c r="D49" s="11">
        <v>3</v>
      </c>
      <c r="E49" s="11">
        <v>1900</v>
      </c>
      <c r="F49" s="87">
        <f t="shared" si="0"/>
        <v>5700</v>
      </c>
      <c r="H49" s="163" t="s">
        <v>8</v>
      </c>
      <c r="I49" s="164"/>
      <c r="J49" s="11">
        <v>4</v>
      </c>
      <c r="K49" s="11">
        <v>3</v>
      </c>
      <c r="L49" s="11">
        <v>1900</v>
      </c>
      <c r="M49" s="87">
        <f t="shared" si="1"/>
        <v>5700</v>
      </c>
    </row>
    <row r="50" spans="1:13" ht="19.5" customHeight="1" x14ac:dyDescent="0.35">
      <c r="B50" s="10" t="s">
        <v>65</v>
      </c>
      <c r="C50" s="11">
        <v>4</v>
      </c>
      <c r="D50" s="11">
        <v>2</v>
      </c>
      <c r="E50" s="11">
        <v>2000</v>
      </c>
      <c r="F50" s="87">
        <f t="shared" si="0"/>
        <v>4000</v>
      </c>
      <c r="H50" s="163" t="s">
        <v>65</v>
      </c>
      <c r="I50" s="164"/>
      <c r="J50" s="11">
        <v>4</v>
      </c>
      <c r="K50" s="11">
        <v>4</v>
      </c>
      <c r="L50" s="11">
        <v>2000</v>
      </c>
      <c r="M50" s="87">
        <f t="shared" si="1"/>
        <v>8000</v>
      </c>
    </row>
    <row r="51" spans="1:13" ht="19.5" customHeight="1" x14ac:dyDescent="0.35">
      <c r="B51" s="10" t="s">
        <v>68</v>
      </c>
      <c r="C51" s="11">
        <v>4</v>
      </c>
      <c r="D51" s="11">
        <v>2</v>
      </c>
      <c r="E51" s="11">
        <v>800</v>
      </c>
      <c r="F51" s="87">
        <f t="shared" si="0"/>
        <v>1600</v>
      </c>
      <c r="H51" s="163" t="s">
        <v>68</v>
      </c>
      <c r="I51" s="164"/>
      <c r="J51" s="11">
        <v>5</v>
      </c>
      <c r="K51" s="11">
        <v>3</v>
      </c>
      <c r="L51" s="11">
        <v>800</v>
      </c>
      <c r="M51" s="87">
        <f t="shared" si="1"/>
        <v>2400</v>
      </c>
    </row>
    <row r="52" spans="1:13" ht="19.5" customHeight="1" x14ac:dyDescent="0.35">
      <c r="B52" s="10" t="s">
        <v>13</v>
      </c>
      <c r="C52" s="11" t="s">
        <v>19</v>
      </c>
      <c r="D52" s="11">
        <v>2</v>
      </c>
      <c r="E52" s="11">
        <v>3000</v>
      </c>
      <c r="F52" s="87">
        <f t="shared" si="0"/>
        <v>6000</v>
      </c>
      <c r="H52" s="163" t="s">
        <v>13</v>
      </c>
      <c r="I52" s="164"/>
      <c r="J52" s="11" t="s">
        <v>19</v>
      </c>
      <c r="K52" s="11">
        <v>3</v>
      </c>
      <c r="L52" s="11">
        <v>3000</v>
      </c>
      <c r="M52" s="87">
        <f t="shared" si="1"/>
        <v>9000</v>
      </c>
    </row>
    <row r="53" spans="1:13" ht="19.5" customHeight="1" thickBot="1" x14ac:dyDescent="0.4">
      <c r="B53" s="10" t="s">
        <v>12</v>
      </c>
      <c r="C53" s="11" t="s">
        <v>19</v>
      </c>
      <c r="D53" s="11">
        <v>2</v>
      </c>
      <c r="E53" s="11">
        <v>2500</v>
      </c>
      <c r="F53" s="88">
        <f t="shared" si="0"/>
        <v>5000</v>
      </c>
      <c r="H53" s="151" t="s">
        <v>12</v>
      </c>
      <c r="I53" s="152"/>
      <c r="J53" s="11" t="s">
        <v>19</v>
      </c>
      <c r="K53" s="11">
        <v>3</v>
      </c>
      <c r="L53" s="11">
        <v>2500</v>
      </c>
      <c r="M53" s="88">
        <f t="shared" si="1"/>
        <v>7500</v>
      </c>
    </row>
    <row r="54" spans="1:13" ht="19.5" customHeight="1" thickBot="1" x14ac:dyDescent="0.4">
      <c r="A54" s="29"/>
      <c r="B54" s="28"/>
      <c r="C54" s="23"/>
      <c r="D54" s="23"/>
      <c r="E54" s="23"/>
      <c r="F54" s="35">
        <f>SUM(F47:F53)</f>
        <v>43100</v>
      </c>
      <c r="G54" s="29"/>
      <c r="H54" s="68"/>
      <c r="I54" s="69"/>
      <c r="J54" s="23"/>
      <c r="K54" s="23"/>
      <c r="L54" s="23"/>
      <c r="M54" s="35">
        <f>SUM(M47:M53)</f>
        <v>52000</v>
      </c>
    </row>
    <row r="55" spans="1:13" ht="19.5" customHeight="1" x14ac:dyDescent="0.35">
      <c r="A55" s="29"/>
      <c r="B55" s="24"/>
      <c r="C55" s="25"/>
      <c r="D55" s="25"/>
      <c r="E55" s="25"/>
      <c r="F55" s="34"/>
      <c r="G55" s="29"/>
      <c r="H55" s="70"/>
      <c r="I55" s="71"/>
      <c r="J55" s="25"/>
      <c r="K55" s="25"/>
      <c r="L55" s="25"/>
      <c r="M55" s="34"/>
    </row>
    <row r="56" spans="1:13" s="29" customFormat="1" ht="19.5" customHeight="1" x14ac:dyDescent="0.35">
      <c r="B56" s="24"/>
      <c r="C56" s="25"/>
      <c r="D56" s="25"/>
      <c r="E56" s="25"/>
      <c r="F56" s="34"/>
      <c r="H56" s="70"/>
      <c r="I56" s="71"/>
      <c r="J56" s="25"/>
      <c r="K56" s="25"/>
      <c r="L56" s="25"/>
      <c r="M56" s="34"/>
    </row>
    <row r="57" spans="1:13" ht="19.5" customHeight="1" thickBot="1" x14ac:dyDescent="0.4">
      <c r="A57" s="29"/>
      <c r="B57" s="24"/>
      <c r="C57" s="25"/>
      <c r="D57" s="25"/>
      <c r="E57" s="25"/>
      <c r="F57" s="34"/>
      <c r="G57" s="29"/>
      <c r="H57" s="70"/>
      <c r="I57" s="71"/>
      <c r="J57" s="25"/>
      <c r="K57" s="25"/>
      <c r="L57" s="25"/>
      <c r="M57" s="34"/>
    </row>
    <row r="58" spans="1:13" ht="19.5" customHeight="1" thickBot="1" x14ac:dyDescent="0.4">
      <c r="A58" s="29"/>
      <c r="B58" s="74" t="s">
        <v>58</v>
      </c>
      <c r="C58" s="25"/>
      <c r="D58" s="25"/>
      <c r="E58" s="25"/>
      <c r="F58" s="34"/>
      <c r="G58" s="29"/>
      <c r="H58" s="161" t="s">
        <v>58</v>
      </c>
      <c r="I58" s="162"/>
      <c r="J58" s="25"/>
      <c r="K58" s="25"/>
      <c r="L58" s="25"/>
      <c r="M58" s="34"/>
    </row>
    <row r="59" spans="1:13" ht="19.5" customHeight="1" thickBot="1" x14ac:dyDescent="0.4">
      <c r="B59" s="36" t="s">
        <v>58</v>
      </c>
      <c r="C59" s="37">
        <v>12</v>
      </c>
      <c r="D59" s="37">
        <v>3</v>
      </c>
      <c r="E59" s="37" t="s">
        <v>31</v>
      </c>
      <c r="F59" s="83">
        <v>1125</v>
      </c>
      <c r="H59" s="153" t="s">
        <v>58</v>
      </c>
      <c r="I59" s="154"/>
      <c r="J59" s="37">
        <v>12</v>
      </c>
      <c r="K59" s="37">
        <v>3</v>
      </c>
      <c r="L59" s="39" t="s">
        <v>31</v>
      </c>
      <c r="M59" s="93">
        <v>1125</v>
      </c>
    </row>
    <row r="60" spans="1:13" ht="19.5" customHeight="1" thickBot="1" x14ac:dyDescent="0.4">
      <c r="A60" s="29"/>
      <c r="B60" s="24"/>
      <c r="C60" s="25"/>
      <c r="D60" s="25"/>
      <c r="E60" s="25"/>
      <c r="F60" s="38">
        <v>1125</v>
      </c>
      <c r="G60" s="29"/>
      <c r="H60" s="70"/>
      <c r="I60" s="71"/>
      <c r="J60" s="25"/>
      <c r="K60" s="25"/>
      <c r="L60" s="25"/>
      <c r="M60" s="38">
        <v>1125</v>
      </c>
    </row>
    <row r="61" spans="1:13" s="29" customFormat="1" ht="19.5" customHeight="1" x14ac:dyDescent="0.35">
      <c r="B61" s="24"/>
      <c r="C61" s="25"/>
      <c r="D61" s="25"/>
      <c r="E61" s="25"/>
      <c r="F61" s="34"/>
      <c r="H61" s="70"/>
      <c r="I61" s="71"/>
      <c r="J61" s="25"/>
      <c r="K61" s="25"/>
      <c r="L61" s="25"/>
      <c r="M61" s="34"/>
    </row>
    <row r="62" spans="1:13" ht="19.5" customHeight="1" thickBot="1" x14ac:dyDescent="0.4">
      <c r="A62" s="29"/>
      <c r="B62" s="24"/>
      <c r="C62" s="25"/>
      <c r="D62" s="25"/>
      <c r="E62" s="25"/>
      <c r="F62" s="34"/>
      <c r="G62" s="29"/>
      <c r="H62" s="70"/>
      <c r="I62" s="71"/>
      <c r="J62" s="25"/>
      <c r="K62" s="25"/>
      <c r="L62" s="25"/>
      <c r="M62" s="34"/>
    </row>
    <row r="63" spans="1:13" s="29" customFormat="1" ht="19.5" customHeight="1" thickBot="1" x14ac:dyDescent="0.4">
      <c r="B63" s="40" t="s">
        <v>28</v>
      </c>
      <c r="C63" s="25"/>
      <c r="D63" s="25"/>
      <c r="E63" s="25"/>
      <c r="F63" s="34"/>
      <c r="H63" s="155" t="s">
        <v>28</v>
      </c>
      <c r="I63" s="156"/>
      <c r="J63" s="25"/>
      <c r="K63" s="25"/>
      <c r="L63" s="25"/>
      <c r="M63" s="34"/>
    </row>
    <row r="64" spans="1:13" ht="19.5" customHeight="1" x14ac:dyDescent="0.35">
      <c r="B64" s="41" t="s">
        <v>1</v>
      </c>
      <c r="C64" s="42"/>
      <c r="D64" s="42">
        <v>0</v>
      </c>
      <c r="E64" s="42"/>
      <c r="F64" s="89">
        <v>0</v>
      </c>
      <c r="H64" s="157" t="s">
        <v>1</v>
      </c>
      <c r="I64" s="158"/>
      <c r="J64" s="42"/>
      <c r="K64" s="42">
        <v>0</v>
      </c>
      <c r="L64" s="42"/>
      <c r="M64" s="89">
        <v>0</v>
      </c>
    </row>
    <row r="65" spans="1:13" ht="19.5" customHeight="1" x14ac:dyDescent="0.35">
      <c r="B65" s="21" t="s">
        <v>2</v>
      </c>
      <c r="C65" s="22"/>
      <c r="D65" s="22">
        <v>0</v>
      </c>
      <c r="E65" s="22"/>
      <c r="F65" s="90">
        <v>0</v>
      </c>
      <c r="H65" s="72" t="s">
        <v>2</v>
      </c>
      <c r="I65" s="73"/>
      <c r="J65" s="22"/>
      <c r="K65" s="22">
        <v>0</v>
      </c>
      <c r="L65" s="22"/>
      <c r="M65" s="90">
        <v>0</v>
      </c>
    </row>
    <row r="66" spans="1:13" ht="19.5" customHeight="1" x14ac:dyDescent="0.35">
      <c r="B66" s="21" t="s">
        <v>3</v>
      </c>
      <c r="C66" s="22"/>
      <c r="D66" s="22">
        <v>0</v>
      </c>
      <c r="E66" s="22"/>
      <c r="F66" s="90">
        <v>0</v>
      </c>
      <c r="H66" s="159" t="s">
        <v>3</v>
      </c>
      <c r="I66" s="160"/>
      <c r="J66" s="22"/>
      <c r="K66" s="22">
        <v>0</v>
      </c>
      <c r="L66" s="22"/>
      <c r="M66" s="90">
        <v>0</v>
      </c>
    </row>
    <row r="67" spans="1:13" ht="19.5" customHeight="1" thickBot="1" x14ac:dyDescent="0.4">
      <c r="B67" s="43" t="s">
        <v>4</v>
      </c>
      <c r="C67" s="44"/>
      <c r="D67" s="44">
        <v>0</v>
      </c>
      <c r="E67" s="44"/>
      <c r="F67" s="91">
        <v>0</v>
      </c>
      <c r="H67" s="141" t="s">
        <v>4</v>
      </c>
      <c r="I67" s="142"/>
      <c r="J67" s="44">
        <v>50</v>
      </c>
      <c r="K67" s="44">
        <v>50</v>
      </c>
      <c r="L67" s="44">
        <v>1000</v>
      </c>
      <c r="M67" s="91">
        <f>L67*K67</f>
        <v>50000</v>
      </c>
    </row>
    <row r="68" spans="1:13" ht="19.5" customHeight="1" thickBot="1" x14ac:dyDescent="0.4">
      <c r="A68" s="29"/>
      <c r="B68" s="28"/>
      <c r="C68" s="23"/>
      <c r="D68" s="23"/>
      <c r="E68" s="23"/>
      <c r="F68" s="46">
        <v>0</v>
      </c>
      <c r="H68" s="70"/>
      <c r="I68" s="71"/>
      <c r="J68" s="25"/>
      <c r="K68" s="25"/>
      <c r="L68" s="25"/>
      <c r="M68" s="46">
        <f>SUM(M64:M67)</f>
        <v>50000</v>
      </c>
    </row>
    <row r="69" spans="1:13" ht="19.5" customHeight="1" x14ac:dyDescent="0.35">
      <c r="A69" s="29"/>
      <c r="B69" s="24"/>
      <c r="C69" s="25"/>
      <c r="D69" s="25"/>
      <c r="E69" s="25"/>
      <c r="F69" s="34"/>
      <c r="H69" s="70"/>
      <c r="I69" s="71"/>
      <c r="J69" s="25"/>
      <c r="K69" s="25"/>
      <c r="L69" s="25"/>
      <c r="M69" s="34"/>
    </row>
    <row r="70" spans="1:13" s="29" customFormat="1" ht="19.5" customHeight="1" thickBot="1" x14ac:dyDescent="0.4">
      <c r="B70" s="24"/>
      <c r="C70" s="25"/>
      <c r="D70" s="25"/>
      <c r="E70" s="25"/>
      <c r="F70" s="34"/>
      <c r="H70" s="70"/>
      <c r="I70" s="71"/>
      <c r="J70" s="25"/>
      <c r="K70" s="25"/>
      <c r="L70" s="25"/>
      <c r="M70" s="34"/>
    </row>
    <row r="71" spans="1:13" s="29" customFormat="1" ht="19.5" customHeight="1" thickBot="1" x14ac:dyDescent="0.4">
      <c r="B71" s="54" t="s">
        <v>29</v>
      </c>
      <c r="C71" s="25"/>
      <c r="D71" s="25"/>
      <c r="E71" s="25"/>
      <c r="F71" s="34"/>
      <c r="H71" s="143" t="s">
        <v>29</v>
      </c>
      <c r="I71" s="144"/>
      <c r="J71" s="25"/>
      <c r="K71" s="25"/>
      <c r="L71" s="25"/>
      <c r="M71" s="34"/>
    </row>
    <row r="72" spans="1:13" ht="19.5" customHeight="1" thickBot="1" x14ac:dyDescent="0.4">
      <c r="B72" s="76" t="s">
        <v>59</v>
      </c>
      <c r="C72" s="77"/>
      <c r="D72" s="77">
        <v>0</v>
      </c>
      <c r="E72" s="77"/>
      <c r="F72" s="97">
        <v>0</v>
      </c>
      <c r="H72" s="145" t="s">
        <v>59</v>
      </c>
      <c r="I72" s="146"/>
      <c r="J72" s="77"/>
      <c r="K72" s="77">
        <v>0</v>
      </c>
      <c r="L72" s="77"/>
      <c r="M72" s="98">
        <v>0</v>
      </c>
    </row>
    <row r="73" spans="1:13" ht="19.5" customHeight="1" thickBot="1" x14ac:dyDescent="0.4">
      <c r="A73" s="29"/>
      <c r="B73" s="28"/>
      <c r="C73" s="23"/>
      <c r="D73" s="23"/>
      <c r="E73" s="23"/>
      <c r="F73" s="58">
        <v>0</v>
      </c>
      <c r="H73" s="70"/>
      <c r="I73" s="71"/>
      <c r="J73" s="25"/>
      <c r="K73" s="25"/>
      <c r="L73" s="25"/>
      <c r="M73" s="58">
        <f>M72</f>
        <v>0</v>
      </c>
    </row>
    <row r="74" spans="1:13" ht="19.5" customHeight="1" x14ac:dyDescent="0.35">
      <c r="B74" s="24"/>
      <c r="C74" s="25"/>
      <c r="D74" s="25"/>
      <c r="E74" s="25"/>
      <c r="F74" s="26"/>
      <c r="H74" s="70"/>
      <c r="I74" s="71"/>
      <c r="J74" s="25"/>
      <c r="K74" s="25"/>
      <c r="L74" s="25"/>
      <c r="M74" s="26"/>
    </row>
    <row r="75" spans="1:13" ht="19.5" customHeight="1" thickBot="1" x14ac:dyDescent="0.4">
      <c r="B75" s="24"/>
      <c r="C75" s="25"/>
      <c r="D75" s="25"/>
      <c r="E75" s="25"/>
      <c r="F75" s="26"/>
      <c r="H75" s="70"/>
      <c r="I75" s="71"/>
      <c r="J75" s="25"/>
      <c r="K75" s="25"/>
      <c r="L75" s="25"/>
      <c r="M75" s="26"/>
    </row>
    <row r="76" spans="1:13" s="29" customFormat="1" ht="19.5" customHeight="1" thickBot="1" x14ac:dyDescent="0.4">
      <c r="B76" s="99" t="s">
        <v>30</v>
      </c>
      <c r="C76" s="25"/>
      <c r="D76" s="25"/>
      <c r="E76" s="25"/>
      <c r="F76" s="26"/>
      <c r="H76" s="147" t="s">
        <v>30</v>
      </c>
      <c r="I76" s="148"/>
      <c r="J76" s="25"/>
      <c r="K76" s="25"/>
      <c r="L76" s="25"/>
      <c r="M76" s="26"/>
    </row>
    <row r="77" spans="1:13" ht="19.5" customHeight="1" thickBot="1" x14ac:dyDescent="0.4">
      <c r="B77" s="78" t="s">
        <v>0</v>
      </c>
      <c r="C77" s="79"/>
      <c r="D77" s="79">
        <v>0</v>
      </c>
      <c r="E77" s="79"/>
      <c r="F77" s="96">
        <v>0</v>
      </c>
      <c r="H77" s="149" t="s">
        <v>24</v>
      </c>
      <c r="I77" s="150"/>
      <c r="J77" s="79"/>
      <c r="K77" s="79">
        <v>0</v>
      </c>
      <c r="L77" s="79"/>
      <c r="M77" s="96">
        <v>0</v>
      </c>
    </row>
    <row r="78" spans="1:13" ht="18" customHeight="1" thickBot="1" x14ac:dyDescent="0.4">
      <c r="A78" s="29"/>
      <c r="B78" s="47"/>
      <c r="C78" s="25"/>
      <c r="D78" s="25"/>
      <c r="E78" s="25"/>
      <c r="F78" s="100">
        <v>0</v>
      </c>
      <c r="H78" s="25"/>
      <c r="I78" s="25"/>
      <c r="J78" s="25"/>
      <c r="K78" s="25"/>
      <c r="L78" s="25"/>
      <c r="M78" s="100">
        <v>0</v>
      </c>
    </row>
    <row r="79" spans="1:13" s="29" customFormat="1" ht="18" customHeight="1" x14ac:dyDescent="0.35">
      <c r="B79" s="47"/>
      <c r="C79" s="25"/>
      <c r="D79" s="25"/>
      <c r="E79" s="25"/>
      <c r="F79" s="92"/>
      <c r="H79" s="25"/>
      <c r="I79" s="25"/>
      <c r="J79" s="25"/>
      <c r="K79" s="25"/>
      <c r="L79" s="25"/>
      <c r="M79" s="92"/>
    </row>
    <row r="80" spans="1:13" s="29" customFormat="1" ht="18" customHeight="1" x14ac:dyDescent="0.35">
      <c r="B80" s="47"/>
      <c r="C80" s="25"/>
      <c r="D80" s="25"/>
      <c r="E80" s="25"/>
      <c r="F80" s="92"/>
      <c r="H80" s="25"/>
      <c r="I80" s="25"/>
      <c r="J80" s="25"/>
      <c r="K80" s="25"/>
      <c r="L80" s="25"/>
      <c r="M80" s="92"/>
    </row>
    <row r="81" spans="2:13" s="29" customFormat="1" ht="18" customHeight="1" thickBot="1" x14ac:dyDescent="0.4">
      <c r="B81" s="47"/>
      <c r="C81" s="25"/>
      <c r="D81" s="25"/>
      <c r="E81" s="25"/>
      <c r="F81" s="92"/>
      <c r="H81" s="25"/>
      <c r="I81" s="25"/>
      <c r="J81" s="25"/>
      <c r="K81" s="25"/>
      <c r="L81" s="25"/>
      <c r="M81" s="92"/>
    </row>
    <row r="82" spans="2:13" ht="36" customHeight="1" thickBot="1" x14ac:dyDescent="0.4">
      <c r="B82" s="64" t="s">
        <v>70</v>
      </c>
      <c r="C82" s="64">
        <f>F13+F20+F25+F30+F38+F43+F54+F60+F68+F73+F78</f>
        <v>239825</v>
      </c>
      <c r="D82" s="65" t="s">
        <v>49</v>
      </c>
      <c r="F82" s="61"/>
    </row>
    <row r="84" spans="2:13" x14ac:dyDescent="0.35">
      <c r="E84" s="25"/>
      <c r="F84" s="92"/>
      <c r="G84" s="29"/>
    </row>
    <row r="85" spans="2:13" ht="15" thickBot="1" x14ac:dyDescent="0.4">
      <c r="E85" s="25"/>
      <c r="F85" s="92"/>
      <c r="G85" s="29"/>
    </row>
    <row r="86" spans="2:13" ht="42" customHeight="1" thickBot="1" x14ac:dyDescent="0.4">
      <c r="B86" s="64" t="s">
        <v>71</v>
      </c>
      <c r="C86" s="64">
        <f>M13+M20+M25+M30+M38+M43+M54+M60+M68+M73+M78</f>
        <v>327125</v>
      </c>
      <c r="D86" s="65" t="s">
        <v>49</v>
      </c>
      <c r="F86" s="61"/>
      <c r="G86" s="29"/>
    </row>
    <row r="87" spans="2:13" x14ac:dyDescent="0.35">
      <c r="E87" s="25"/>
      <c r="F87" s="92"/>
      <c r="G87" s="29"/>
    </row>
    <row r="89" spans="2:13" ht="15" thickBot="1" x14ac:dyDescent="0.4"/>
    <row r="90" spans="2:13" ht="31.5" customHeight="1" thickBot="1" x14ac:dyDescent="0.4">
      <c r="B90" s="63" t="s">
        <v>42</v>
      </c>
      <c r="C90" s="1"/>
      <c r="D90" s="2"/>
    </row>
    <row r="91" spans="2:13" ht="20" customHeight="1" thickBot="1" x14ac:dyDescent="0.4">
      <c r="B91" s="59" t="s">
        <v>44</v>
      </c>
      <c r="C91" s="66">
        <v>10000</v>
      </c>
      <c r="D91" s="67" t="s">
        <v>48</v>
      </c>
    </row>
    <row r="92" spans="2:13" ht="20" customHeight="1" thickBot="1" x14ac:dyDescent="0.4">
      <c r="B92" s="62" t="s">
        <v>46</v>
      </c>
      <c r="C92" s="66">
        <v>10000</v>
      </c>
      <c r="D92" s="67" t="s">
        <v>48</v>
      </c>
    </row>
    <row r="93" spans="2:13" ht="20" customHeight="1" thickBot="1" x14ac:dyDescent="0.4">
      <c r="B93" s="59" t="s">
        <v>43</v>
      </c>
      <c r="C93" s="66">
        <v>10000</v>
      </c>
      <c r="D93" s="67" t="s">
        <v>48</v>
      </c>
    </row>
    <row r="94" spans="2:13" ht="20" customHeight="1" thickBot="1" x14ac:dyDescent="0.4">
      <c r="B94" s="60" t="s">
        <v>47</v>
      </c>
      <c r="C94" s="66">
        <v>15000</v>
      </c>
      <c r="D94" s="67" t="s">
        <v>48</v>
      </c>
    </row>
    <row r="95" spans="2:13" ht="31" customHeight="1" thickBot="1" x14ac:dyDescent="0.4">
      <c r="B95" s="63" t="s">
        <v>45</v>
      </c>
      <c r="C95" s="64">
        <f>SUM(C91:D94)</f>
        <v>45000</v>
      </c>
      <c r="D95" s="65" t="s">
        <v>48</v>
      </c>
    </row>
    <row r="98" spans="2:13" ht="15" thickBot="1" x14ac:dyDescent="0.4"/>
    <row r="99" spans="2:13" ht="14.5" customHeight="1" x14ac:dyDescent="0.35">
      <c r="B99" s="194" t="s">
        <v>55</v>
      </c>
      <c r="C99" s="188">
        <f>C82+C86+C95</f>
        <v>611950</v>
      </c>
      <c r="D99" s="191" t="s">
        <v>48</v>
      </c>
      <c r="E99" s="61"/>
      <c r="F99" s="206" t="s">
        <v>53</v>
      </c>
      <c r="G99" s="135">
        <v>683061.14</v>
      </c>
      <c r="H99" s="136"/>
      <c r="I99" s="132" t="s">
        <v>48</v>
      </c>
      <c r="K99" s="209" t="s">
        <v>54</v>
      </c>
      <c r="L99" s="212">
        <f>G99-C99</f>
        <v>71111.140000000014</v>
      </c>
      <c r="M99" s="215" t="s">
        <v>48</v>
      </c>
    </row>
    <row r="100" spans="2:13" ht="15" customHeight="1" x14ac:dyDescent="0.35">
      <c r="B100" s="195"/>
      <c r="C100" s="189"/>
      <c r="D100" s="192"/>
      <c r="E100" s="61"/>
      <c r="F100" s="207"/>
      <c r="G100" s="137"/>
      <c r="H100" s="138"/>
      <c r="I100" s="133"/>
      <c r="K100" s="210"/>
      <c r="L100" s="213"/>
      <c r="M100" s="216"/>
    </row>
    <row r="101" spans="2:13" ht="15" customHeight="1" thickBot="1" x14ac:dyDescent="0.4">
      <c r="B101" s="195"/>
      <c r="C101" s="190"/>
      <c r="D101" s="193"/>
      <c r="F101" s="207"/>
      <c r="G101" s="139"/>
      <c r="H101" s="140"/>
      <c r="I101" s="134"/>
      <c r="K101" s="210"/>
      <c r="L101" s="214"/>
      <c r="M101" s="217"/>
    </row>
    <row r="102" spans="2:13" ht="15" customHeight="1" x14ac:dyDescent="0.35">
      <c r="B102" s="195"/>
      <c r="C102" s="188">
        <f>C99/655.956</f>
        <v>932.91318320131222</v>
      </c>
      <c r="D102" s="191" t="s">
        <v>50</v>
      </c>
      <c r="F102" s="207"/>
      <c r="G102" s="135">
        <v>1041.32</v>
      </c>
      <c r="H102" s="136"/>
      <c r="I102" s="132" t="s">
        <v>50</v>
      </c>
      <c r="K102" s="210"/>
      <c r="L102" s="212">
        <f>G102-C102</f>
        <v>108.40681679868771</v>
      </c>
      <c r="M102" s="215" t="s">
        <v>50</v>
      </c>
    </row>
    <row r="103" spans="2:13" ht="15" customHeight="1" x14ac:dyDescent="0.35">
      <c r="B103" s="195"/>
      <c r="C103" s="189"/>
      <c r="D103" s="192"/>
      <c r="F103" s="207"/>
      <c r="G103" s="137"/>
      <c r="H103" s="138"/>
      <c r="I103" s="133"/>
      <c r="K103" s="210"/>
      <c r="L103" s="213"/>
      <c r="M103" s="216"/>
    </row>
    <row r="104" spans="2:13" ht="15" customHeight="1" thickBot="1" x14ac:dyDescent="0.4">
      <c r="B104" s="195"/>
      <c r="C104" s="190"/>
      <c r="D104" s="193"/>
      <c r="F104" s="207"/>
      <c r="G104" s="139"/>
      <c r="H104" s="140"/>
      <c r="I104" s="134"/>
      <c r="K104" s="210"/>
      <c r="L104" s="214"/>
      <c r="M104" s="217"/>
    </row>
    <row r="105" spans="2:13" ht="15" customHeight="1" x14ac:dyDescent="0.35">
      <c r="B105" s="195"/>
      <c r="C105" s="188">
        <f>C99/562.67</f>
        <v>1087.5824195354294</v>
      </c>
      <c r="D105" s="191" t="s">
        <v>51</v>
      </c>
      <c r="F105" s="207"/>
      <c r="G105" s="135">
        <v>1218.71</v>
      </c>
      <c r="H105" s="136"/>
      <c r="I105" s="132" t="s">
        <v>51</v>
      </c>
      <c r="K105" s="210"/>
      <c r="L105" s="212">
        <f>G105-C105</f>
        <v>131.12758046457066</v>
      </c>
      <c r="M105" s="215" t="s">
        <v>51</v>
      </c>
    </row>
    <row r="106" spans="2:13" ht="14.5" customHeight="1" x14ac:dyDescent="0.35">
      <c r="B106" s="195"/>
      <c r="C106" s="189"/>
      <c r="D106" s="192"/>
      <c r="F106" s="207"/>
      <c r="G106" s="137"/>
      <c r="H106" s="138"/>
      <c r="I106" s="133"/>
      <c r="K106" s="210"/>
      <c r="L106" s="213"/>
      <c r="M106" s="216"/>
    </row>
    <row r="107" spans="2:13" ht="15" customHeight="1" thickBot="1" x14ac:dyDescent="0.4">
      <c r="B107" s="196"/>
      <c r="C107" s="190"/>
      <c r="D107" s="193"/>
      <c r="F107" s="208"/>
      <c r="G107" s="139"/>
      <c r="H107" s="140"/>
      <c r="I107" s="134"/>
      <c r="K107" s="211"/>
      <c r="L107" s="214"/>
      <c r="M107" s="217"/>
    </row>
    <row r="111" spans="2:13" ht="29" customHeight="1" x14ac:dyDescent="0.35">
      <c r="B111" s="101" t="s">
        <v>69</v>
      </c>
    </row>
    <row r="112" spans="2:13" ht="29" customHeight="1" x14ac:dyDescent="0.35">
      <c r="B112" s="101"/>
    </row>
    <row r="113" spans="2:2" ht="29" customHeight="1" x14ac:dyDescent="0.35">
      <c r="B113" s="101"/>
    </row>
    <row r="114" spans="2:2" ht="29" customHeight="1" x14ac:dyDescent="0.35">
      <c r="B114" s="101"/>
    </row>
    <row r="115" spans="2:2" ht="29" customHeight="1" x14ac:dyDescent="0.35">
      <c r="B115" s="101"/>
    </row>
    <row r="116" spans="2:2" ht="29" customHeight="1" x14ac:dyDescent="0.35">
      <c r="B116" s="101"/>
    </row>
    <row r="117" spans="2:2" ht="29" customHeight="1" x14ac:dyDescent="0.35">
      <c r="B117" s="101"/>
    </row>
    <row r="118" spans="2:2" ht="29" customHeight="1" x14ac:dyDescent="0.35">
      <c r="B118" s="101"/>
    </row>
    <row r="119" spans="2:2" ht="29" customHeight="1" x14ac:dyDescent="0.35">
      <c r="B119" s="101"/>
    </row>
    <row r="120" spans="2:2" ht="29" customHeight="1" x14ac:dyDescent="0.35">
      <c r="B120" s="101"/>
    </row>
    <row r="121" spans="2:2" ht="29" customHeight="1" x14ac:dyDescent="0.35">
      <c r="B121" s="101"/>
    </row>
    <row r="122" spans="2:2" ht="29" customHeight="1" x14ac:dyDescent="0.35">
      <c r="B122" s="101"/>
    </row>
    <row r="123" spans="2:2" ht="29" customHeight="1" x14ac:dyDescent="0.35">
      <c r="B123" s="101"/>
    </row>
    <row r="124" spans="2:2" ht="29" customHeight="1" x14ac:dyDescent="0.35">
      <c r="B124" s="101"/>
    </row>
    <row r="125" spans="2:2" ht="29" customHeight="1" x14ac:dyDescent="0.35">
      <c r="B125" s="101"/>
    </row>
  </sheetData>
  <sheetProtection algorithmName="SHA-512" hashValue="8H+6zk7Kpbw5t4s9SNv1v/eGPAWk5ab7tunXrM/2bfChv2eVM4q4cZKyGTPmIP+oJSg+057qzQXs7GJFFDCrYQ==" saltValue="I3vFFvUsVqua2XHEoMDK4g==" spinCount="100000" sheet="1" objects="1" scenarios="1"/>
  <mergeCells count="58">
    <mergeCell ref="C105:C107"/>
    <mergeCell ref="D105:D107"/>
    <mergeCell ref="B99:B107"/>
    <mergeCell ref="B1:M6"/>
    <mergeCell ref="C99:C101"/>
    <mergeCell ref="D99:D101"/>
    <mergeCell ref="C102:C104"/>
    <mergeCell ref="D102:D104"/>
    <mergeCell ref="F99:F107"/>
    <mergeCell ref="K99:K107"/>
    <mergeCell ref="L99:L101"/>
    <mergeCell ref="M99:M101"/>
    <mergeCell ref="L102:L104"/>
    <mergeCell ref="M102:M104"/>
    <mergeCell ref="L105:L107"/>
    <mergeCell ref="M105:M107"/>
    <mergeCell ref="H10:I10"/>
    <mergeCell ref="H11:I11"/>
    <mergeCell ref="H12:I12"/>
    <mergeCell ref="H16:I16"/>
    <mergeCell ref="H17:I17"/>
    <mergeCell ref="H18:I18"/>
    <mergeCell ref="H19:I19"/>
    <mergeCell ref="H23:I23"/>
    <mergeCell ref="H24:I24"/>
    <mergeCell ref="H28:I28"/>
    <mergeCell ref="H29:I29"/>
    <mergeCell ref="H33:I33"/>
    <mergeCell ref="H34:I34"/>
    <mergeCell ref="H35:I35"/>
    <mergeCell ref="H36:I36"/>
    <mergeCell ref="H37:I37"/>
    <mergeCell ref="H41:I41"/>
    <mergeCell ref="H42:I42"/>
    <mergeCell ref="H46:I46"/>
    <mergeCell ref="H47:I47"/>
    <mergeCell ref="H48:I48"/>
    <mergeCell ref="H49:I49"/>
    <mergeCell ref="H50:I50"/>
    <mergeCell ref="H51:I51"/>
    <mergeCell ref="H52:I52"/>
    <mergeCell ref="H53:I53"/>
    <mergeCell ref="H59:I59"/>
    <mergeCell ref="H63:I63"/>
    <mergeCell ref="H64:I64"/>
    <mergeCell ref="H66:I66"/>
    <mergeCell ref="H58:I58"/>
    <mergeCell ref="H67:I67"/>
    <mergeCell ref="H71:I71"/>
    <mergeCell ref="H72:I72"/>
    <mergeCell ref="H76:I76"/>
    <mergeCell ref="H77:I77"/>
    <mergeCell ref="I99:I101"/>
    <mergeCell ref="I102:I104"/>
    <mergeCell ref="I105:I107"/>
    <mergeCell ref="G99:H101"/>
    <mergeCell ref="G102:H104"/>
    <mergeCell ref="G105:H107"/>
  </mergeCells>
  <pageMargins left="0.7" right="0.7" top="0.75" bottom="0.75" header="0.3" footer="0.3"/>
  <pageSetup paperSize="9" orientation="portrait" r:id="rId1"/>
  <ignoredErrors>
    <ignoredError sqref="F13 F30 M13 M3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DEC5-DDB7-454C-9FA4-512DEC8F267B}">
  <dimension ref="A1:N29"/>
  <sheetViews>
    <sheetView zoomScale="90" zoomScaleNormal="90" workbookViewId="0">
      <pane ySplit="8" topLeftCell="A9" activePane="bottomLeft" state="frozen"/>
      <selection pane="bottomLeft" activeCell="B1" sqref="B1:M6"/>
    </sheetView>
  </sheetViews>
  <sheetFormatPr baseColWidth="10" defaultColWidth="11.453125" defaultRowHeight="14.5" x14ac:dyDescent="0.35"/>
  <cols>
    <col min="1" max="1" width="0.453125" style="1" customWidth="1"/>
    <col min="2" max="2" width="35.453125" style="2" customWidth="1"/>
    <col min="3" max="3" width="14.81640625" style="12" customWidth="1"/>
    <col min="4" max="4" width="12" style="12" customWidth="1"/>
    <col min="5" max="5" width="12.81640625" style="12" customWidth="1"/>
    <col min="6" max="6" width="15.6328125" style="14" customWidth="1"/>
    <col min="7" max="7" width="6" style="1" customWidth="1"/>
    <col min="8" max="9" width="16.7265625" style="12" customWidth="1"/>
    <col min="10" max="10" width="13.54296875" style="12" customWidth="1"/>
    <col min="11" max="11" width="13.7265625" style="12" customWidth="1"/>
    <col min="12" max="12" width="12.26953125" style="12" customWidth="1"/>
    <col min="13" max="13" width="16.1796875" style="14" customWidth="1"/>
    <col min="14" max="14" width="3.26953125" style="1" customWidth="1"/>
    <col min="15" max="16384" width="11.453125" style="1"/>
  </cols>
  <sheetData>
    <row r="1" spans="2:13" x14ac:dyDescent="0.35">
      <c r="B1" s="197" t="s">
        <v>117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9"/>
    </row>
    <row r="2" spans="2:13" x14ac:dyDescent="0.35">
      <c r="B2" s="200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</row>
    <row r="3" spans="2:13" x14ac:dyDescent="0.35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2"/>
    </row>
    <row r="4" spans="2:13" x14ac:dyDescent="0.35">
      <c r="B4" s="200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2"/>
    </row>
    <row r="5" spans="2:13" x14ac:dyDescent="0.35">
      <c r="B5" s="200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2"/>
    </row>
    <row r="6" spans="2:13" ht="15" thickBot="1" x14ac:dyDescent="0.4">
      <c r="B6" s="203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5"/>
    </row>
    <row r="10" spans="2:13" x14ac:dyDescent="0.35">
      <c r="E10" s="25"/>
      <c r="F10" s="92"/>
      <c r="G10" s="29"/>
    </row>
    <row r="11" spans="2:13" x14ac:dyDescent="0.35">
      <c r="E11" s="25"/>
      <c r="F11" s="92"/>
      <c r="G11" s="29"/>
    </row>
    <row r="12" spans="2:13" ht="42" customHeight="1" x14ac:dyDescent="0.35">
      <c r="B12" s="113" t="s">
        <v>72</v>
      </c>
      <c r="C12" s="218" t="s">
        <v>73</v>
      </c>
      <c r="D12" s="219"/>
      <c r="E12" s="220"/>
      <c r="F12" s="61"/>
      <c r="G12" s="29"/>
    </row>
    <row r="13" spans="2:13" x14ac:dyDescent="0.35">
      <c r="E13" s="25"/>
      <c r="F13" s="92"/>
      <c r="G13" s="29"/>
    </row>
    <row r="14" spans="2:13" ht="14" customHeight="1" x14ac:dyDescent="0.35"/>
    <row r="15" spans="2:13" ht="29" customHeight="1" x14ac:dyDescent="0.35">
      <c r="B15" s="221" t="s">
        <v>74</v>
      </c>
      <c r="C15" s="221"/>
      <c r="D15" s="221"/>
      <c r="E15" s="221"/>
      <c r="F15" s="221"/>
    </row>
    <row r="16" spans="2:13" ht="29" customHeight="1" x14ac:dyDescent="0.35">
      <c r="B16" s="101"/>
    </row>
    <row r="17" spans="1:14" s="12" customFormat="1" ht="29" customHeight="1" x14ac:dyDescent="0.35">
      <c r="A17" s="1"/>
      <c r="B17" s="101"/>
      <c r="F17" s="14"/>
      <c r="G17" s="1"/>
      <c r="M17" s="14"/>
      <c r="N17" s="1"/>
    </row>
    <row r="18" spans="1:14" s="12" customFormat="1" ht="29" customHeight="1" x14ac:dyDescent="0.35">
      <c r="A18" s="1"/>
      <c r="B18" s="101"/>
      <c r="F18" s="14"/>
      <c r="G18" s="1"/>
      <c r="M18" s="14"/>
      <c r="N18" s="1"/>
    </row>
    <row r="19" spans="1:14" s="12" customFormat="1" ht="29" customHeight="1" x14ac:dyDescent="0.35">
      <c r="A19" s="1"/>
      <c r="B19" s="101"/>
      <c r="F19" s="14"/>
      <c r="G19" s="1"/>
      <c r="M19" s="14"/>
      <c r="N19" s="1"/>
    </row>
    <row r="20" spans="1:14" s="12" customFormat="1" ht="29" customHeight="1" x14ac:dyDescent="0.35">
      <c r="A20" s="1"/>
      <c r="B20" s="101"/>
      <c r="F20" s="14"/>
      <c r="G20" s="1"/>
      <c r="M20" s="14"/>
      <c r="N20" s="1"/>
    </row>
    <row r="21" spans="1:14" s="12" customFormat="1" ht="29" customHeight="1" x14ac:dyDescent="0.35">
      <c r="A21" s="1"/>
      <c r="B21" s="101"/>
      <c r="F21" s="14"/>
      <c r="G21" s="1"/>
      <c r="M21" s="14"/>
      <c r="N21" s="1"/>
    </row>
    <row r="22" spans="1:14" s="12" customFormat="1" ht="29" customHeight="1" x14ac:dyDescent="0.35">
      <c r="A22" s="1"/>
      <c r="B22" s="101"/>
      <c r="F22" s="14"/>
      <c r="G22" s="1"/>
      <c r="M22" s="14"/>
      <c r="N22" s="1"/>
    </row>
    <row r="23" spans="1:14" s="12" customFormat="1" ht="29" customHeight="1" x14ac:dyDescent="0.35">
      <c r="A23" s="1"/>
      <c r="B23" s="101"/>
      <c r="F23" s="14"/>
      <c r="G23" s="1"/>
      <c r="M23" s="14"/>
      <c r="N23" s="1"/>
    </row>
    <row r="24" spans="1:14" s="12" customFormat="1" ht="29" customHeight="1" x14ac:dyDescent="0.35">
      <c r="A24" s="1"/>
      <c r="B24" s="101"/>
      <c r="F24" s="14"/>
      <c r="G24" s="1"/>
      <c r="M24" s="14"/>
      <c r="N24" s="1"/>
    </row>
    <row r="25" spans="1:14" s="12" customFormat="1" ht="29" customHeight="1" x14ac:dyDescent="0.35">
      <c r="A25" s="1"/>
      <c r="B25" s="101"/>
      <c r="F25" s="14"/>
      <c r="G25" s="1"/>
      <c r="M25" s="14"/>
      <c r="N25" s="1"/>
    </row>
    <row r="26" spans="1:14" s="12" customFormat="1" ht="29" customHeight="1" x14ac:dyDescent="0.35">
      <c r="A26" s="1"/>
      <c r="B26" s="101"/>
      <c r="F26" s="14"/>
      <c r="G26" s="1"/>
      <c r="M26" s="14"/>
      <c r="N26" s="1"/>
    </row>
    <row r="27" spans="1:14" s="12" customFormat="1" ht="29" customHeight="1" x14ac:dyDescent="0.35">
      <c r="A27" s="1"/>
      <c r="B27" s="101"/>
      <c r="F27" s="14"/>
      <c r="G27" s="1"/>
      <c r="M27" s="14"/>
      <c r="N27" s="1"/>
    </row>
    <row r="28" spans="1:14" s="12" customFormat="1" ht="29" customHeight="1" x14ac:dyDescent="0.35">
      <c r="A28" s="1"/>
      <c r="B28" s="101"/>
      <c r="F28" s="14"/>
      <c r="G28" s="1"/>
      <c r="M28" s="14"/>
      <c r="N28" s="1"/>
    </row>
    <row r="29" spans="1:14" s="12" customFormat="1" ht="29" customHeight="1" x14ac:dyDescent="0.35">
      <c r="A29" s="1"/>
      <c r="B29" s="101"/>
      <c r="F29" s="14"/>
      <c r="G29" s="1"/>
      <c r="M29" s="14"/>
      <c r="N29" s="1"/>
    </row>
  </sheetData>
  <sheetProtection algorithmName="SHA-512" hashValue="alenPNQnHsWe6Sf8eURmh5cKj3bS8UPM4A6DXcS+JaYJi/r/Jtm3ERDRIA1faw/+TM2zxpAxnEqI5+PsT0XnlA==" saltValue="SYETJiyIjjdnURLJRni35g==" spinCount="100000" sheet="1" objects="1" scenarios="1"/>
  <mergeCells count="3">
    <mergeCell ref="C12:E12"/>
    <mergeCell ref="B15:F15"/>
    <mergeCell ref="B1:M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A50A0-17AE-4CC1-82A5-F47CABE11FAE}">
  <dimension ref="A1:O101"/>
  <sheetViews>
    <sheetView zoomScale="90" zoomScaleNormal="90" workbookViewId="0">
      <pane ySplit="10" topLeftCell="A11" activePane="bottomLeft" state="frozen"/>
      <selection pane="bottomLeft" activeCell="B1" sqref="B1:O6"/>
    </sheetView>
  </sheetViews>
  <sheetFormatPr baseColWidth="10" defaultColWidth="11.453125" defaultRowHeight="14.5" x14ac:dyDescent="0.35"/>
  <cols>
    <col min="1" max="1" width="0.453125" style="1" customWidth="1"/>
    <col min="2" max="2" width="39.1796875" style="2" customWidth="1"/>
    <col min="3" max="4" width="15.81640625" style="12" customWidth="1"/>
    <col min="5" max="5" width="19.08984375" style="14" customWidth="1"/>
    <col min="6" max="6" width="6" style="1" customWidth="1"/>
    <col min="7" max="7" width="3.26953125" style="1" customWidth="1"/>
    <col min="8" max="10" width="11.453125" style="1"/>
    <col min="11" max="15" width="10.90625" style="1" customWidth="1"/>
    <col min="16" max="16384" width="11.453125" style="1"/>
  </cols>
  <sheetData>
    <row r="1" spans="2:15" ht="14.5" customHeight="1" x14ac:dyDescent="0.35">
      <c r="B1" s="222" t="s">
        <v>118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4"/>
    </row>
    <row r="2" spans="2:15" ht="14.5" customHeight="1" x14ac:dyDescent="0.35">
      <c r="B2" s="225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/>
    </row>
    <row r="3" spans="2:15" ht="14.5" customHeight="1" x14ac:dyDescent="0.35">
      <c r="B3" s="225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7"/>
    </row>
    <row r="4" spans="2:15" ht="14.5" customHeight="1" x14ac:dyDescent="0.35">
      <c r="B4" s="225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7"/>
    </row>
    <row r="5" spans="2:15" ht="14.5" customHeight="1" x14ac:dyDescent="0.35">
      <c r="B5" s="225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7"/>
    </row>
    <row r="6" spans="2:15" ht="15" customHeight="1" thickBot="1" x14ac:dyDescent="0.4">
      <c r="B6" s="228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30"/>
    </row>
    <row r="8" spans="2:15" ht="15" thickBot="1" x14ac:dyDescent="0.4"/>
    <row r="9" spans="2:15" ht="27" customHeight="1" thickBot="1" x14ac:dyDescent="0.4">
      <c r="B9" s="115" t="s">
        <v>80</v>
      </c>
    </row>
    <row r="10" spans="2:15" ht="23.25" customHeight="1" x14ac:dyDescent="0.35">
      <c r="B10" s="109" t="s">
        <v>56</v>
      </c>
      <c r="C10" s="110" t="s">
        <v>76</v>
      </c>
      <c r="D10" s="110" t="s">
        <v>14</v>
      </c>
      <c r="E10" s="111" t="s">
        <v>33</v>
      </c>
      <c r="F10" s="3"/>
      <c r="G10" s="3"/>
    </row>
    <row r="11" spans="2:15" s="7" customFormat="1" ht="19.5" customHeight="1" x14ac:dyDescent="0.35">
      <c r="B11" s="10" t="s">
        <v>77</v>
      </c>
      <c r="C11" s="11">
        <v>2</v>
      </c>
      <c r="D11" s="11">
        <v>85000</v>
      </c>
      <c r="E11" s="88">
        <f>D11*C11</f>
        <v>170000</v>
      </c>
      <c r="F11" s="2"/>
      <c r="G11" s="2"/>
    </row>
    <row r="12" spans="2:15" s="7" customFormat="1" ht="19.5" customHeight="1" x14ac:dyDescent="0.35">
      <c r="B12" s="10" t="s">
        <v>78</v>
      </c>
      <c r="C12" s="11">
        <v>2</v>
      </c>
      <c r="D12" s="11">
        <v>12500</v>
      </c>
      <c r="E12" s="88">
        <f>D12*C12</f>
        <v>25000</v>
      </c>
      <c r="F12" s="2"/>
      <c r="G12" s="2"/>
    </row>
    <row r="13" spans="2:15" s="7" customFormat="1" ht="19.5" customHeight="1" x14ac:dyDescent="0.35">
      <c r="B13" s="10" t="s">
        <v>98</v>
      </c>
      <c r="C13" s="11">
        <v>2</v>
      </c>
      <c r="D13" s="11">
        <v>30000</v>
      </c>
      <c r="E13" s="88">
        <f>D13*C13</f>
        <v>60000</v>
      </c>
      <c r="F13" s="2"/>
      <c r="G13" s="2"/>
    </row>
    <row r="14" spans="2:15" s="7" customFormat="1" ht="19.5" customHeight="1" thickBot="1" x14ac:dyDescent="0.4">
      <c r="B14" s="116" t="s">
        <v>79</v>
      </c>
      <c r="C14" s="117">
        <v>1</v>
      </c>
      <c r="D14" s="118">
        <v>22000</v>
      </c>
      <c r="E14" s="119">
        <f>D14*C14</f>
        <v>22000</v>
      </c>
      <c r="F14" s="2"/>
      <c r="G14" s="2"/>
    </row>
    <row r="15" spans="2:15" ht="19.5" customHeight="1" thickBot="1" x14ac:dyDescent="0.4">
      <c r="B15" s="24"/>
      <c r="C15" s="27"/>
      <c r="D15" s="27"/>
      <c r="E15" s="114">
        <f>SUM(E11:E14)</f>
        <v>277000</v>
      </c>
      <c r="F15" s="3"/>
      <c r="G15" s="3"/>
    </row>
    <row r="16" spans="2:15" ht="19.5" customHeight="1" x14ac:dyDescent="0.35">
      <c r="B16" s="24"/>
      <c r="C16" s="27"/>
      <c r="D16" s="27"/>
      <c r="E16" s="26"/>
      <c r="F16" s="3" t="s">
        <v>52</v>
      </c>
      <c r="G16" s="3"/>
    </row>
    <row r="17" spans="2:7" s="29" customFormat="1" ht="19.5" customHeight="1" thickBot="1" x14ac:dyDescent="0.4">
      <c r="B17" s="24"/>
      <c r="C17" s="27"/>
      <c r="D17" s="27"/>
      <c r="E17" s="26"/>
      <c r="F17" s="49"/>
      <c r="G17" s="49"/>
    </row>
    <row r="18" spans="2:7" s="29" customFormat="1" ht="31" customHeight="1" x14ac:dyDescent="0.35">
      <c r="B18" s="94" t="s">
        <v>81</v>
      </c>
      <c r="C18" s="27"/>
      <c r="D18" s="27"/>
      <c r="E18" s="26"/>
      <c r="F18" s="49"/>
      <c r="G18" s="49"/>
    </row>
    <row r="19" spans="2:7" ht="19.5" customHeight="1" x14ac:dyDescent="0.35">
      <c r="B19" s="106" t="s">
        <v>84</v>
      </c>
      <c r="C19" s="22">
        <v>2</v>
      </c>
      <c r="D19" s="22">
        <v>15000</v>
      </c>
      <c r="E19" s="112">
        <f t="shared" ref="E19:E36" si="0">D19*C19</f>
        <v>30000</v>
      </c>
    </row>
    <row r="20" spans="2:7" ht="19.5" customHeight="1" x14ac:dyDescent="0.35">
      <c r="B20" s="106" t="s">
        <v>85</v>
      </c>
      <c r="C20" s="22">
        <v>200</v>
      </c>
      <c r="D20" s="22">
        <v>250</v>
      </c>
      <c r="E20" s="112">
        <f t="shared" si="0"/>
        <v>50000</v>
      </c>
    </row>
    <row r="21" spans="2:7" ht="19.5" customHeight="1" x14ac:dyDescent="0.35">
      <c r="B21" s="106" t="s">
        <v>86</v>
      </c>
      <c r="C21" s="108">
        <v>1</v>
      </c>
      <c r="D21" s="22">
        <v>5350</v>
      </c>
      <c r="E21" s="112">
        <f t="shared" si="0"/>
        <v>5350</v>
      </c>
    </row>
    <row r="22" spans="2:7" ht="19.5" customHeight="1" x14ac:dyDescent="0.35">
      <c r="B22" s="106" t="s">
        <v>87</v>
      </c>
      <c r="C22" s="22">
        <v>1</v>
      </c>
      <c r="D22" s="22">
        <v>1000</v>
      </c>
      <c r="E22" s="112">
        <f t="shared" si="0"/>
        <v>1000</v>
      </c>
    </row>
    <row r="23" spans="2:7" ht="19.5" customHeight="1" x14ac:dyDescent="0.35">
      <c r="B23" s="106" t="s">
        <v>92</v>
      </c>
      <c r="C23" s="22">
        <v>7</v>
      </c>
      <c r="D23" s="22">
        <v>3000</v>
      </c>
      <c r="E23" s="112">
        <f t="shared" si="0"/>
        <v>21000</v>
      </c>
    </row>
    <row r="24" spans="2:7" ht="19.5" customHeight="1" x14ac:dyDescent="0.35">
      <c r="B24" s="106" t="s">
        <v>91</v>
      </c>
      <c r="C24" s="22">
        <v>3</v>
      </c>
      <c r="D24" s="22">
        <v>4500</v>
      </c>
      <c r="E24" s="112">
        <f t="shared" si="0"/>
        <v>13500</v>
      </c>
    </row>
    <row r="25" spans="2:7" ht="19.5" customHeight="1" x14ac:dyDescent="0.35">
      <c r="B25" s="106" t="s">
        <v>89</v>
      </c>
      <c r="C25" s="22">
        <v>1</v>
      </c>
      <c r="D25" s="22">
        <v>650</v>
      </c>
      <c r="E25" s="112">
        <f t="shared" si="0"/>
        <v>650</v>
      </c>
    </row>
    <row r="26" spans="2:7" ht="19.5" customHeight="1" x14ac:dyDescent="0.35">
      <c r="B26" s="106" t="s">
        <v>96</v>
      </c>
      <c r="C26" s="22">
        <v>1</v>
      </c>
      <c r="D26" s="22">
        <v>10000</v>
      </c>
      <c r="E26" s="112">
        <f t="shared" si="0"/>
        <v>10000</v>
      </c>
    </row>
    <row r="27" spans="2:7" ht="19.5" customHeight="1" x14ac:dyDescent="0.35">
      <c r="B27" s="106" t="s">
        <v>90</v>
      </c>
      <c r="C27" s="22">
        <v>1</v>
      </c>
      <c r="D27" s="22">
        <v>1000</v>
      </c>
      <c r="E27" s="112">
        <f t="shared" si="0"/>
        <v>1000</v>
      </c>
    </row>
    <row r="28" spans="2:7" ht="19.5" customHeight="1" x14ac:dyDescent="0.35">
      <c r="B28" s="106" t="s">
        <v>88</v>
      </c>
      <c r="C28" s="22">
        <v>1</v>
      </c>
      <c r="D28" s="22">
        <v>500</v>
      </c>
      <c r="E28" s="112">
        <f t="shared" si="0"/>
        <v>500</v>
      </c>
    </row>
    <row r="29" spans="2:7" ht="19.5" customHeight="1" x14ac:dyDescent="0.35">
      <c r="B29" s="106" t="s">
        <v>91</v>
      </c>
      <c r="C29" s="22">
        <v>2</v>
      </c>
      <c r="D29" s="22">
        <v>4500</v>
      </c>
      <c r="E29" s="112">
        <f t="shared" si="0"/>
        <v>9000</v>
      </c>
    </row>
    <row r="30" spans="2:7" ht="19.5" customHeight="1" x14ac:dyDescent="0.35">
      <c r="B30" s="106" t="s">
        <v>92</v>
      </c>
      <c r="C30" s="22">
        <v>5</v>
      </c>
      <c r="D30" s="22">
        <v>3000</v>
      </c>
      <c r="E30" s="112">
        <f t="shared" si="0"/>
        <v>15000</v>
      </c>
    </row>
    <row r="31" spans="2:7" ht="19.5" customHeight="1" x14ac:dyDescent="0.35">
      <c r="B31" s="106" t="s">
        <v>93</v>
      </c>
      <c r="C31" s="22">
        <v>1</v>
      </c>
      <c r="D31" s="22">
        <v>4500</v>
      </c>
      <c r="E31" s="112">
        <f t="shared" si="0"/>
        <v>4500</v>
      </c>
    </row>
    <row r="32" spans="2:7" ht="19.5" customHeight="1" x14ac:dyDescent="0.35">
      <c r="B32" s="106" t="s">
        <v>94</v>
      </c>
      <c r="C32" s="22">
        <v>1</v>
      </c>
      <c r="D32" s="22">
        <v>4500</v>
      </c>
      <c r="E32" s="112">
        <f t="shared" si="0"/>
        <v>4500</v>
      </c>
    </row>
    <row r="33" spans="2:5" ht="19.5" customHeight="1" x14ac:dyDescent="0.35">
      <c r="B33" s="106" t="s">
        <v>95</v>
      </c>
      <c r="C33" s="22">
        <v>1</v>
      </c>
      <c r="D33" s="22">
        <v>1000</v>
      </c>
      <c r="E33" s="112">
        <f t="shared" si="0"/>
        <v>1000</v>
      </c>
    </row>
    <row r="34" spans="2:5" ht="19.5" customHeight="1" x14ac:dyDescent="0.35">
      <c r="B34" s="106" t="s">
        <v>88</v>
      </c>
      <c r="C34" s="22">
        <v>1</v>
      </c>
      <c r="D34" s="22">
        <v>400</v>
      </c>
      <c r="E34" s="112">
        <f t="shared" si="0"/>
        <v>400</v>
      </c>
    </row>
    <row r="35" spans="2:5" ht="19.5" customHeight="1" x14ac:dyDescent="0.35">
      <c r="B35" s="106" t="s">
        <v>97</v>
      </c>
      <c r="C35" s="22">
        <v>1</v>
      </c>
      <c r="D35" s="22">
        <v>20000</v>
      </c>
      <c r="E35" s="107">
        <f t="shared" si="0"/>
        <v>20000</v>
      </c>
    </row>
    <row r="36" spans="2:5" ht="35.5" customHeight="1" x14ac:dyDescent="0.35">
      <c r="B36" s="120" t="s">
        <v>99</v>
      </c>
      <c r="C36" s="22">
        <v>1</v>
      </c>
      <c r="D36" s="22">
        <v>20000</v>
      </c>
      <c r="E36" s="107">
        <f t="shared" si="0"/>
        <v>20000</v>
      </c>
    </row>
    <row r="37" spans="2:5" ht="19.5" customHeight="1" x14ac:dyDescent="0.35">
      <c r="B37" s="106" t="s">
        <v>100</v>
      </c>
      <c r="C37" s="22">
        <v>1</v>
      </c>
      <c r="D37" s="22">
        <v>4000</v>
      </c>
      <c r="E37" s="107">
        <f t="shared" ref="E37:E55" si="1">D37*C37</f>
        <v>4000</v>
      </c>
    </row>
    <row r="38" spans="2:5" ht="19.5" customHeight="1" x14ac:dyDescent="0.35">
      <c r="B38" s="106" t="s">
        <v>91</v>
      </c>
      <c r="C38" s="22">
        <v>2</v>
      </c>
      <c r="D38" s="22">
        <v>4500</v>
      </c>
      <c r="E38" s="107">
        <f t="shared" si="1"/>
        <v>9000</v>
      </c>
    </row>
    <row r="39" spans="2:5" ht="19.5" customHeight="1" x14ac:dyDescent="0.35">
      <c r="B39" s="106" t="s">
        <v>88</v>
      </c>
      <c r="C39" s="22">
        <v>1</v>
      </c>
      <c r="D39" s="22">
        <v>500</v>
      </c>
      <c r="E39" s="107">
        <f t="shared" si="1"/>
        <v>500</v>
      </c>
    </row>
    <row r="40" spans="2:5" ht="19.5" customHeight="1" x14ac:dyDescent="0.35">
      <c r="B40" s="106" t="s">
        <v>101</v>
      </c>
      <c r="C40" s="22">
        <v>1</v>
      </c>
      <c r="D40" s="22">
        <v>500</v>
      </c>
      <c r="E40" s="107">
        <f t="shared" si="1"/>
        <v>500</v>
      </c>
    </row>
    <row r="41" spans="2:5" ht="19.5" customHeight="1" x14ac:dyDescent="0.35">
      <c r="B41" s="106" t="s">
        <v>95</v>
      </c>
      <c r="C41" s="22">
        <v>1</v>
      </c>
      <c r="D41" s="22">
        <v>1000</v>
      </c>
      <c r="E41" s="107">
        <f t="shared" si="1"/>
        <v>1000</v>
      </c>
    </row>
    <row r="42" spans="2:5" ht="19.5" customHeight="1" x14ac:dyDescent="0.35">
      <c r="B42" s="106" t="s">
        <v>92</v>
      </c>
      <c r="C42" s="22">
        <v>1</v>
      </c>
      <c r="D42" s="22">
        <v>3000</v>
      </c>
      <c r="E42" s="107">
        <f t="shared" si="1"/>
        <v>3000</v>
      </c>
    </row>
    <row r="43" spans="2:5" ht="19.5" customHeight="1" x14ac:dyDescent="0.35">
      <c r="B43" s="106" t="s">
        <v>102</v>
      </c>
      <c r="C43" s="22">
        <v>2</v>
      </c>
      <c r="D43" s="22">
        <v>300</v>
      </c>
      <c r="E43" s="107">
        <f t="shared" si="1"/>
        <v>600</v>
      </c>
    </row>
    <row r="44" spans="2:5" ht="19.5" customHeight="1" x14ac:dyDescent="0.35">
      <c r="B44" s="106" t="s">
        <v>103</v>
      </c>
      <c r="C44" s="22">
        <v>6</v>
      </c>
      <c r="D44" s="22">
        <v>500</v>
      </c>
      <c r="E44" s="107">
        <f t="shared" si="1"/>
        <v>3000</v>
      </c>
    </row>
    <row r="45" spans="2:5" ht="19.5" customHeight="1" x14ac:dyDescent="0.35">
      <c r="B45" s="106" t="s">
        <v>104</v>
      </c>
      <c r="C45" s="22">
        <v>3</v>
      </c>
      <c r="D45" s="22">
        <v>300</v>
      </c>
      <c r="E45" s="107">
        <f t="shared" si="1"/>
        <v>900</v>
      </c>
    </row>
    <row r="46" spans="2:5" ht="19.5" customHeight="1" x14ac:dyDescent="0.35">
      <c r="B46" s="106" t="s">
        <v>105</v>
      </c>
      <c r="C46" s="22">
        <v>3</v>
      </c>
      <c r="D46" s="22">
        <v>1500</v>
      </c>
      <c r="E46" s="107">
        <f t="shared" si="1"/>
        <v>4500</v>
      </c>
    </row>
    <row r="47" spans="2:5" ht="19.5" customHeight="1" x14ac:dyDescent="0.35">
      <c r="B47" s="106" t="s">
        <v>106</v>
      </c>
      <c r="C47" s="22">
        <v>1</v>
      </c>
      <c r="D47" s="22">
        <v>15000</v>
      </c>
      <c r="E47" s="107">
        <f t="shared" si="1"/>
        <v>15000</v>
      </c>
    </row>
    <row r="48" spans="2:5" ht="19.5" customHeight="1" x14ac:dyDescent="0.35">
      <c r="B48" s="106" t="s">
        <v>92</v>
      </c>
      <c r="C48" s="22">
        <v>1</v>
      </c>
      <c r="D48" s="22">
        <v>3000</v>
      </c>
      <c r="E48" s="107">
        <f t="shared" si="1"/>
        <v>3000</v>
      </c>
    </row>
    <row r="49" spans="1:6" ht="19.5" customHeight="1" x14ac:dyDescent="0.35">
      <c r="B49" s="106" t="s">
        <v>88</v>
      </c>
      <c r="C49" s="22">
        <v>1</v>
      </c>
      <c r="D49" s="22">
        <v>550</v>
      </c>
      <c r="E49" s="107">
        <f t="shared" si="1"/>
        <v>550</v>
      </c>
    </row>
    <row r="50" spans="1:6" ht="19.5" customHeight="1" x14ac:dyDescent="0.35">
      <c r="B50" s="106" t="s">
        <v>107</v>
      </c>
      <c r="C50" s="22">
        <v>10</v>
      </c>
      <c r="D50" s="22">
        <v>300</v>
      </c>
      <c r="E50" s="107">
        <f t="shared" si="1"/>
        <v>3000</v>
      </c>
    </row>
    <row r="51" spans="1:6" ht="19.5" customHeight="1" x14ac:dyDescent="0.35">
      <c r="B51" s="106" t="s">
        <v>108</v>
      </c>
      <c r="C51" s="22">
        <v>1</v>
      </c>
      <c r="D51" s="22">
        <v>300</v>
      </c>
      <c r="E51" s="107">
        <f t="shared" si="1"/>
        <v>300</v>
      </c>
    </row>
    <row r="52" spans="1:6" ht="19.5" customHeight="1" x14ac:dyDescent="0.35">
      <c r="B52" s="106" t="s">
        <v>109</v>
      </c>
      <c r="C52" s="22">
        <v>1</v>
      </c>
      <c r="D52" s="22">
        <v>20000</v>
      </c>
      <c r="E52" s="107">
        <f t="shared" si="1"/>
        <v>20000</v>
      </c>
    </row>
    <row r="53" spans="1:6" ht="19.5" customHeight="1" x14ac:dyDescent="0.35">
      <c r="B53" s="106" t="s">
        <v>110</v>
      </c>
      <c r="C53" s="22">
        <v>1</v>
      </c>
      <c r="D53" s="22">
        <v>1000</v>
      </c>
      <c r="E53" s="107">
        <f t="shared" si="1"/>
        <v>1000</v>
      </c>
    </row>
    <row r="54" spans="1:6" ht="19.5" customHeight="1" x14ac:dyDescent="0.35">
      <c r="B54" s="106" t="s">
        <v>111</v>
      </c>
      <c r="C54" s="22">
        <v>1</v>
      </c>
      <c r="D54" s="22">
        <v>2750</v>
      </c>
      <c r="E54" s="107">
        <f t="shared" si="1"/>
        <v>2750</v>
      </c>
    </row>
    <row r="55" spans="1:6" ht="19.5" customHeight="1" x14ac:dyDescent="0.35">
      <c r="B55" s="106" t="s">
        <v>114</v>
      </c>
      <c r="C55" s="22">
        <v>1</v>
      </c>
      <c r="D55" s="122">
        <v>20000</v>
      </c>
      <c r="E55" s="107">
        <f t="shared" si="1"/>
        <v>20000</v>
      </c>
    </row>
    <row r="56" spans="1:6" ht="18" customHeight="1" x14ac:dyDescent="0.35">
      <c r="A56" s="29"/>
      <c r="B56" s="47"/>
      <c r="C56" s="25"/>
      <c r="D56" s="25"/>
      <c r="E56" s="121">
        <f>SUM(E19:E55)</f>
        <v>300000</v>
      </c>
    </row>
    <row r="57" spans="1:6" s="29" customFormat="1" ht="18" customHeight="1" x14ac:dyDescent="0.35">
      <c r="B57" s="47"/>
      <c r="C57" s="25"/>
      <c r="D57" s="25"/>
      <c r="E57" s="92"/>
    </row>
    <row r="58" spans="1:6" s="29" customFormat="1" ht="18" customHeight="1" x14ac:dyDescent="0.35">
      <c r="B58" s="47"/>
      <c r="C58" s="25"/>
      <c r="D58" s="25"/>
      <c r="E58" s="92"/>
    </row>
    <row r="59" spans="1:6" s="29" customFormat="1" ht="18" customHeight="1" thickBot="1" x14ac:dyDescent="0.4">
      <c r="B59" s="47"/>
      <c r="C59" s="25"/>
      <c r="D59" s="25"/>
      <c r="E59" s="92"/>
    </row>
    <row r="60" spans="1:6" ht="36" customHeight="1" thickBot="1" x14ac:dyDescent="0.4">
      <c r="B60" s="63" t="s">
        <v>82</v>
      </c>
      <c r="C60" s="64">
        <f>E15</f>
        <v>277000</v>
      </c>
      <c r="D60" s="65" t="s">
        <v>49</v>
      </c>
      <c r="E60" s="61"/>
    </row>
    <row r="62" spans="1:6" x14ac:dyDescent="0.35">
      <c r="E62" s="92"/>
      <c r="F62" s="29"/>
    </row>
    <row r="63" spans="1:6" ht="15" thickBot="1" x14ac:dyDescent="0.4">
      <c r="E63" s="92"/>
      <c r="F63" s="29"/>
    </row>
    <row r="64" spans="1:6" ht="42" customHeight="1" thickBot="1" x14ac:dyDescent="0.4">
      <c r="B64" s="63" t="s">
        <v>83</v>
      </c>
      <c r="C64" s="64">
        <f>E56</f>
        <v>300000</v>
      </c>
      <c r="D64" s="65" t="s">
        <v>49</v>
      </c>
      <c r="E64" s="61"/>
      <c r="F64" s="29"/>
    </row>
    <row r="65" spans="2:8" x14ac:dyDescent="0.35">
      <c r="D65" s="25"/>
      <c r="E65" s="92"/>
      <c r="F65" s="29"/>
    </row>
    <row r="67" spans="2:8" ht="15" thickBot="1" x14ac:dyDescent="0.4"/>
    <row r="68" spans="2:8" ht="31.5" customHeight="1" thickBot="1" x14ac:dyDescent="0.4">
      <c r="B68" s="123" t="s">
        <v>42</v>
      </c>
      <c r="C68" s="2"/>
    </row>
    <row r="69" spans="2:8" ht="20" customHeight="1" x14ac:dyDescent="0.35">
      <c r="B69" s="127" t="s">
        <v>112</v>
      </c>
      <c r="C69" s="128" t="s">
        <v>113</v>
      </c>
      <c r="D69" s="129" t="s">
        <v>48</v>
      </c>
    </row>
    <row r="70" spans="2:8" ht="20" customHeight="1" x14ac:dyDescent="0.35">
      <c r="B70" s="130" t="s">
        <v>47</v>
      </c>
      <c r="C70" s="126"/>
      <c r="D70" s="131" t="s">
        <v>48</v>
      </c>
    </row>
    <row r="71" spans="2:8" ht="31" customHeight="1" thickBot="1" x14ac:dyDescent="0.4">
      <c r="B71" s="124" t="s">
        <v>45</v>
      </c>
      <c r="C71" s="125"/>
      <c r="D71" s="125" t="s">
        <v>48</v>
      </c>
    </row>
    <row r="74" spans="2:8" ht="15" thickBot="1" x14ac:dyDescent="0.4">
      <c r="D74" s="25"/>
      <c r="E74" s="92"/>
      <c r="F74" s="29"/>
      <c r="G74" s="29"/>
      <c r="H74" s="29"/>
    </row>
    <row r="75" spans="2:8" ht="14.5" customHeight="1" x14ac:dyDescent="0.35">
      <c r="B75" s="194" t="s">
        <v>55</v>
      </c>
      <c r="C75" s="231">
        <f>C60+C64+C71</f>
        <v>577000</v>
      </c>
      <c r="D75" s="191" t="s">
        <v>48</v>
      </c>
      <c r="E75" s="226"/>
      <c r="F75" s="234"/>
      <c r="G75" s="29"/>
      <c r="H75" s="29"/>
    </row>
    <row r="76" spans="2:8" ht="15" customHeight="1" x14ac:dyDescent="0.35">
      <c r="B76" s="195"/>
      <c r="C76" s="232"/>
      <c r="D76" s="192"/>
      <c r="E76" s="226"/>
      <c r="F76" s="234"/>
      <c r="G76" s="29"/>
      <c r="H76" s="29"/>
    </row>
    <row r="77" spans="2:8" ht="15" customHeight="1" thickBot="1" x14ac:dyDescent="0.4">
      <c r="B77" s="195"/>
      <c r="C77" s="233"/>
      <c r="D77" s="193"/>
      <c r="E77" s="226"/>
      <c r="F77" s="234"/>
      <c r="G77" s="29"/>
      <c r="H77" s="29"/>
    </row>
    <row r="78" spans="2:8" ht="15" customHeight="1" x14ac:dyDescent="0.35">
      <c r="B78" s="195"/>
      <c r="C78" s="231"/>
      <c r="D78" s="191" t="s">
        <v>50</v>
      </c>
      <c r="E78" s="226"/>
      <c r="F78" s="234"/>
      <c r="G78" s="29"/>
      <c r="H78" s="29"/>
    </row>
    <row r="79" spans="2:8" ht="15" customHeight="1" x14ac:dyDescent="0.35">
      <c r="B79" s="195"/>
      <c r="C79" s="232"/>
      <c r="D79" s="192"/>
      <c r="E79" s="226"/>
      <c r="F79" s="234"/>
      <c r="G79" s="29"/>
      <c r="H79" s="29"/>
    </row>
    <row r="80" spans="2:8" ht="15" customHeight="1" thickBot="1" x14ac:dyDescent="0.4">
      <c r="B80" s="195"/>
      <c r="C80" s="233"/>
      <c r="D80" s="193"/>
      <c r="E80" s="226"/>
      <c r="F80" s="234"/>
      <c r="G80" s="29"/>
      <c r="H80" s="29"/>
    </row>
    <row r="81" spans="1:8" ht="15" customHeight="1" x14ac:dyDescent="0.35">
      <c r="B81" s="195"/>
      <c r="C81" s="231"/>
      <c r="D81" s="191" t="s">
        <v>51</v>
      </c>
      <c r="E81" s="226"/>
      <c r="F81" s="234"/>
      <c r="G81" s="29"/>
      <c r="H81" s="29"/>
    </row>
    <row r="82" spans="1:8" ht="14.5" customHeight="1" x14ac:dyDescent="0.35">
      <c r="B82" s="195"/>
      <c r="C82" s="232"/>
      <c r="D82" s="192"/>
      <c r="E82" s="226"/>
      <c r="F82" s="234"/>
      <c r="G82" s="29"/>
      <c r="H82" s="29"/>
    </row>
    <row r="83" spans="1:8" ht="15" customHeight="1" thickBot="1" x14ac:dyDescent="0.4">
      <c r="B83" s="196"/>
      <c r="C83" s="233"/>
      <c r="D83" s="193"/>
      <c r="E83" s="226"/>
      <c r="F83" s="234"/>
      <c r="G83" s="29"/>
      <c r="H83" s="29"/>
    </row>
    <row r="84" spans="1:8" x14ac:dyDescent="0.35">
      <c r="D84" s="25"/>
      <c r="E84" s="92"/>
      <c r="F84" s="29"/>
      <c r="G84" s="29"/>
      <c r="H84" s="29"/>
    </row>
    <row r="87" spans="1:8" ht="29" customHeight="1" x14ac:dyDescent="0.35">
      <c r="B87" s="101" t="s">
        <v>69</v>
      </c>
    </row>
    <row r="88" spans="1:8" ht="29" customHeight="1" x14ac:dyDescent="0.35">
      <c r="B88" s="101"/>
    </row>
    <row r="89" spans="1:8" s="12" customFormat="1" ht="29" customHeight="1" x14ac:dyDescent="0.35">
      <c r="A89" s="1"/>
      <c r="B89" s="101"/>
      <c r="E89" s="14"/>
      <c r="F89" s="1"/>
      <c r="G89" s="1"/>
    </row>
    <row r="90" spans="1:8" s="12" customFormat="1" ht="29" customHeight="1" x14ac:dyDescent="0.35">
      <c r="A90" s="1"/>
      <c r="B90" s="101"/>
      <c r="E90" s="14"/>
      <c r="F90" s="1"/>
      <c r="G90" s="1"/>
    </row>
    <row r="91" spans="1:8" s="12" customFormat="1" ht="29" customHeight="1" x14ac:dyDescent="0.35">
      <c r="A91" s="1"/>
      <c r="B91" s="101"/>
      <c r="E91" s="14"/>
      <c r="F91" s="1"/>
      <c r="G91" s="1"/>
    </row>
    <row r="92" spans="1:8" s="12" customFormat="1" ht="29" customHeight="1" x14ac:dyDescent="0.35">
      <c r="A92" s="1"/>
      <c r="B92" s="101"/>
      <c r="E92" s="14"/>
      <c r="F92" s="1"/>
      <c r="G92" s="1"/>
    </row>
    <row r="93" spans="1:8" s="12" customFormat="1" ht="29" customHeight="1" x14ac:dyDescent="0.35">
      <c r="A93" s="1"/>
      <c r="B93" s="101"/>
      <c r="E93" s="14"/>
      <c r="F93" s="1"/>
      <c r="G93" s="1"/>
    </row>
    <row r="94" spans="1:8" s="12" customFormat="1" ht="29" customHeight="1" x14ac:dyDescent="0.35">
      <c r="A94" s="1"/>
      <c r="B94" s="101"/>
      <c r="E94" s="14"/>
      <c r="F94" s="1"/>
      <c r="G94" s="1"/>
    </row>
    <row r="95" spans="1:8" s="12" customFormat="1" ht="29" customHeight="1" x14ac:dyDescent="0.35">
      <c r="A95" s="1"/>
      <c r="B95" s="101"/>
      <c r="E95" s="14"/>
      <c r="F95" s="1"/>
      <c r="G95" s="1"/>
    </row>
    <row r="96" spans="1:8" s="12" customFormat="1" ht="29" customHeight="1" x14ac:dyDescent="0.35">
      <c r="A96" s="1"/>
      <c r="B96" s="101"/>
      <c r="E96" s="14"/>
      <c r="F96" s="1"/>
      <c r="G96" s="1"/>
    </row>
    <row r="97" spans="1:7" s="12" customFormat="1" ht="29" customHeight="1" x14ac:dyDescent="0.35">
      <c r="A97" s="1"/>
      <c r="B97" s="101"/>
      <c r="E97" s="14"/>
      <c r="F97" s="1"/>
      <c r="G97" s="1"/>
    </row>
    <row r="98" spans="1:7" s="12" customFormat="1" ht="29" customHeight="1" x14ac:dyDescent="0.35">
      <c r="A98" s="1"/>
      <c r="B98" s="101"/>
      <c r="E98" s="14"/>
      <c r="F98" s="1"/>
      <c r="G98" s="1"/>
    </row>
    <row r="99" spans="1:7" s="12" customFormat="1" ht="29" customHeight="1" x14ac:dyDescent="0.35">
      <c r="A99" s="1"/>
      <c r="B99" s="101"/>
      <c r="E99" s="14"/>
      <c r="F99" s="1"/>
      <c r="G99" s="1"/>
    </row>
    <row r="100" spans="1:7" s="12" customFormat="1" ht="29" customHeight="1" x14ac:dyDescent="0.35">
      <c r="A100" s="1"/>
      <c r="B100" s="101"/>
      <c r="E100" s="14"/>
      <c r="F100" s="1"/>
      <c r="G100" s="1"/>
    </row>
    <row r="101" spans="1:7" s="12" customFormat="1" ht="29" customHeight="1" x14ac:dyDescent="0.35">
      <c r="A101" s="1"/>
      <c r="B101" s="101"/>
      <c r="E101" s="14"/>
      <c r="F101" s="1"/>
      <c r="G101" s="1"/>
    </row>
  </sheetData>
  <sheetProtection algorithmName="SHA-512" hashValue="eXOgyBVwEhiKbzCFbrqerv/J3GexsXfQFs2a/jC7pi2rNkJMrrueNlMmZMqNzw5YJ5EC2Tb5ULfbueahQuZhTg==" saltValue="PkmziNgAXlf2r/4nhXfi3A==" spinCount="100000" sheet="1" objects="1" scenarios="1"/>
  <mergeCells count="12">
    <mergeCell ref="B1:O6"/>
    <mergeCell ref="D75:D77"/>
    <mergeCell ref="D78:D80"/>
    <mergeCell ref="D81:D83"/>
    <mergeCell ref="C78:C80"/>
    <mergeCell ref="F78:F80"/>
    <mergeCell ref="B75:B83"/>
    <mergeCell ref="C75:C77"/>
    <mergeCell ref="E75:E83"/>
    <mergeCell ref="F75:F77"/>
    <mergeCell ref="C81:C83"/>
    <mergeCell ref="F81:F8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62122-47BE-4D92-965C-DE2666F5C6F6}">
  <dimension ref="A1:N29"/>
  <sheetViews>
    <sheetView zoomScale="90" zoomScaleNormal="90" workbookViewId="0">
      <pane ySplit="8" topLeftCell="A9" activePane="bottomLeft" state="frozen"/>
      <selection pane="bottomLeft" activeCell="B12" sqref="B12"/>
    </sheetView>
  </sheetViews>
  <sheetFormatPr baseColWidth="10" defaultColWidth="11.453125" defaultRowHeight="14.5" x14ac:dyDescent="0.35"/>
  <cols>
    <col min="1" max="1" width="0.453125" style="1" customWidth="1"/>
    <col min="2" max="2" width="35.453125" style="2" customWidth="1"/>
    <col min="3" max="3" width="14.81640625" style="12" customWidth="1"/>
    <col min="4" max="4" width="12" style="12" customWidth="1"/>
    <col min="5" max="5" width="12.81640625" style="12" customWidth="1"/>
    <col min="6" max="6" width="15.6328125" style="14" customWidth="1"/>
    <col min="7" max="7" width="6" style="1" customWidth="1"/>
    <col min="8" max="9" width="16.7265625" style="12" customWidth="1"/>
    <col min="10" max="10" width="13.54296875" style="12" customWidth="1"/>
    <col min="11" max="11" width="13.7265625" style="12" customWidth="1"/>
    <col min="12" max="12" width="12.26953125" style="12" customWidth="1"/>
    <col min="13" max="13" width="16.1796875" style="14" customWidth="1"/>
    <col min="14" max="14" width="3.26953125" style="1" customWidth="1"/>
    <col min="15" max="16384" width="11.453125" style="1"/>
  </cols>
  <sheetData>
    <row r="1" spans="2:13" x14ac:dyDescent="0.35">
      <c r="B1" s="197" t="s">
        <v>119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9"/>
    </row>
    <row r="2" spans="2:13" x14ac:dyDescent="0.35">
      <c r="B2" s="200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</row>
    <row r="3" spans="2:13" x14ac:dyDescent="0.35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2"/>
    </row>
    <row r="4" spans="2:13" x14ac:dyDescent="0.35">
      <c r="B4" s="200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2"/>
    </row>
    <row r="5" spans="2:13" x14ac:dyDescent="0.35">
      <c r="B5" s="200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2"/>
    </row>
    <row r="6" spans="2:13" ht="15" thickBot="1" x14ac:dyDescent="0.4">
      <c r="B6" s="203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5"/>
    </row>
    <row r="10" spans="2:13" x14ac:dyDescent="0.35">
      <c r="E10" s="25"/>
      <c r="F10" s="92"/>
      <c r="G10" s="29"/>
    </row>
    <row r="11" spans="2:13" x14ac:dyDescent="0.35">
      <c r="E11" s="25"/>
      <c r="F11" s="92"/>
      <c r="G11" s="29"/>
    </row>
    <row r="12" spans="2:13" ht="42" customHeight="1" x14ac:dyDescent="0.35">
      <c r="B12" s="105" t="s">
        <v>72</v>
      </c>
      <c r="C12" s="235" t="s">
        <v>75</v>
      </c>
      <c r="D12" s="235"/>
      <c r="E12" s="235"/>
      <c r="F12" s="61"/>
      <c r="G12" s="29"/>
    </row>
    <row r="13" spans="2:13" x14ac:dyDescent="0.35">
      <c r="E13" s="25"/>
      <c r="F13" s="92"/>
      <c r="G13" s="29"/>
    </row>
    <row r="14" spans="2:13" ht="14" customHeight="1" x14ac:dyDescent="0.35"/>
    <row r="15" spans="2:13" ht="29" customHeight="1" x14ac:dyDescent="0.35">
      <c r="B15" s="221" t="s">
        <v>74</v>
      </c>
      <c r="C15" s="221"/>
      <c r="D15" s="221"/>
      <c r="E15" s="221"/>
      <c r="F15" s="221"/>
    </row>
    <row r="16" spans="2:13" ht="29" customHeight="1" x14ac:dyDescent="0.35">
      <c r="B16" s="101"/>
    </row>
    <row r="17" spans="1:14" s="12" customFormat="1" ht="29" customHeight="1" x14ac:dyDescent="0.35">
      <c r="A17" s="1"/>
      <c r="B17" s="101"/>
      <c r="F17" s="14"/>
      <c r="G17" s="1"/>
      <c r="M17" s="14"/>
      <c r="N17" s="1"/>
    </row>
    <row r="18" spans="1:14" s="12" customFormat="1" ht="29" customHeight="1" x14ac:dyDescent="0.35">
      <c r="A18" s="1"/>
      <c r="B18" s="101"/>
      <c r="F18" s="14"/>
      <c r="G18" s="1"/>
      <c r="M18" s="14"/>
      <c r="N18" s="1"/>
    </row>
    <row r="19" spans="1:14" s="12" customFormat="1" ht="29" customHeight="1" x14ac:dyDescent="0.35">
      <c r="A19" s="1"/>
      <c r="B19" s="101"/>
      <c r="F19" s="14"/>
      <c r="G19" s="1"/>
      <c r="M19" s="14"/>
      <c r="N19" s="1"/>
    </row>
    <row r="20" spans="1:14" s="12" customFormat="1" ht="29" customHeight="1" x14ac:dyDescent="0.35">
      <c r="A20" s="1"/>
      <c r="B20" s="101"/>
      <c r="F20" s="14"/>
      <c r="G20" s="1"/>
      <c r="M20" s="14"/>
      <c r="N20" s="1"/>
    </row>
    <row r="21" spans="1:14" s="12" customFormat="1" ht="29" customHeight="1" x14ac:dyDescent="0.35">
      <c r="A21" s="1"/>
      <c r="B21" s="101"/>
      <c r="F21" s="14"/>
      <c r="G21" s="1"/>
      <c r="M21" s="14"/>
      <c r="N21" s="1"/>
    </row>
    <row r="22" spans="1:14" s="12" customFormat="1" ht="29" customHeight="1" x14ac:dyDescent="0.35">
      <c r="A22" s="1"/>
      <c r="B22" s="101"/>
      <c r="F22" s="14"/>
      <c r="G22" s="1"/>
      <c r="M22" s="14"/>
      <c r="N22" s="1"/>
    </row>
    <row r="23" spans="1:14" s="12" customFormat="1" ht="29" customHeight="1" x14ac:dyDescent="0.35">
      <c r="A23" s="1"/>
      <c r="B23" s="101"/>
      <c r="F23" s="14"/>
      <c r="G23" s="1"/>
      <c r="M23" s="14"/>
      <c r="N23" s="1"/>
    </row>
    <row r="24" spans="1:14" s="12" customFormat="1" ht="29" customHeight="1" x14ac:dyDescent="0.35">
      <c r="A24" s="1"/>
      <c r="B24" s="101"/>
      <c r="F24" s="14"/>
      <c r="G24" s="1"/>
      <c r="M24" s="14"/>
      <c r="N24" s="1"/>
    </row>
    <row r="25" spans="1:14" s="12" customFormat="1" ht="29" customHeight="1" x14ac:dyDescent="0.35">
      <c r="A25" s="1"/>
      <c r="B25" s="101"/>
      <c r="F25" s="14"/>
      <c r="G25" s="1"/>
      <c r="M25" s="14"/>
      <c r="N25" s="1"/>
    </row>
    <row r="26" spans="1:14" s="12" customFormat="1" ht="29" customHeight="1" x14ac:dyDescent="0.35">
      <c r="A26" s="1"/>
      <c r="B26" s="101"/>
      <c r="F26" s="14"/>
      <c r="G26" s="1"/>
      <c r="M26" s="14"/>
      <c r="N26" s="1"/>
    </row>
    <row r="27" spans="1:14" s="12" customFormat="1" ht="29" customHeight="1" x14ac:dyDescent="0.35">
      <c r="A27" s="1"/>
      <c r="B27" s="101"/>
      <c r="F27" s="14"/>
      <c r="G27" s="1"/>
      <c r="M27" s="14"/>
      <c r="N27" s="1"/>
    </row>
    <row r="28" spans="1:14" s="12" customFormat="1" ht="29" customHeight="1" x14ac:dyDescent="0.35">
      <c r="A28" s="1"/>
      <c r="B28" s="101"/>
      <c r="F28" s="14"/>
      <c r="G28" s="1"/>
      <c r="M28" s="14"/>
      <c r="N28" s="1"/>
    </row>
    <row r="29" spans="1:14" s="12" customFormat="1" ht="29" customHeight="1" x14ac:dyDescent="0.35">
      <c r="A29" s="1"/>
      <c r="B29" s="101"/>
      <c r="F29" s="14"/>
      <c r="G29" s="1"/>
      <c r="M29" s="14"/>
      <c r="N29" s="1"/>
    </row>
  </sheetData>
  <sheetProtection algorithmName="SHA-512" hashValue="688zGccG3tAAU0B9a+7A7Qddu5Vf8ameTImaVHA3jz20ctfEAUan+hXoNJ9yPQno1QN9Q53kh75QedYRkeW6uw==" saltValue="t4gqhQABWAp9237/3Vp6MQ==" spinCount="100000" sheet="1" objects="1" scenarios="1"/>
  <mergeCells count="3">
    <mergeCell ref="B1:M6"/>
    <mergeCell ref="C12:E12"/>
    <mergeCell ref="B15:F1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7AC80-88EC-45B5-ADD7-6AA85CB28AFD}">
  <dimension ref="A1:N29"/>
  <sheetViews>
    <sheetView zoomScale="90" zoomScaleNormal="90" workbookViewId="0">
      <pane ySplit="8" topLeftCell="A9" activePane="bottomLeft" state="frozen"/>
      <selection pane="bottomLeft" activeCell="B1" sqref="B1:M6"/>
    </sheetView>
  </sheetViews>
  <sheetFormatPr baseColWidth="10" defaultColWidth="11.453125" defaultRowHeight="14.5" x14ac:dyDescent="0.35"/>
  <cols>
    <col min="1" max="1" width="0.453125" style="1" customWidth="1"/>
    <col min="2" max="2" width="35.453125" style="2" customWidth="1"/>
    <col min="3" max="3" width="14.81640625" style="12" customWidth="1"/>
    <col min="4" max="4" width="12" style="12" customWidth="1"/>
    <col min="5" max="5" width="12.81640625" style="12" customWidth="1"/>
    <col min="6" max="6" width="15.6328125" style="14" customWidth="1"/>
    <col min="7" max="7" width="6" style="1" customWidth="1"/>
    <col min="8" max="9" width="16.7265625" style="12" customWidth="1"/>
    <col min="10" max="10" width="13.54296875" style="12" customWidth="1"/>
    <col min="11" max="11" width="13.7265625" style="12" customWidth="1"/>
    <col min="12" max="12" width="12.26953125" style="12" customWidth="1"/>
    <col min="13" max="13" width="16.1796875" style="14" customWidth="1"/>
    <col min="14" max="14" width="3.26953125" style="1" customWidth="1"/>
    <col min="15" max="16384" width="11.453125" style="1"/>
  </cols>
  <sheetData>
    <row r="1" spans="2:13" x14ac:dyDescent="0.35">
      <c r="B1" s="197" t="s">
        <v>120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9"/>
    </row>
    <row r="2" spans="2:13" x14ac:dyDescent="0.35">
      <c r="B2" s="200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</row>
    <row r="3" spans="2:13" x14ac:dyDescent="0.35">
      <c r="B3" s="200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2"/>
    </row>
    <row r="4" spans="2:13" x14ac:dyDescent="0.35">
      <c r="B4" s="200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2"/>
    </row>
    <row r="5" spans="2:13" x14ac:dyDescent="0.35">
      <c r="B5" s="200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2"/>
    </row>
    <row r="6" spans="2:13" ht="15" thickBot="1" x14ac:dyDescent="0.4">
      <c r="B6" s="203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5"/>
    </row>
    <row r="10" spans="2:13" x14ac:dyDescent="0.35">
      <c r="E10" s="25"/>
      <c r="F10" s="92"/>
      <c r="G10" s="29"/>
    </row>
    <row r="11" spans="2:13" x14ac:dyDescent="0.35">
      <c r="E11" s="25"/>
      <c r="F11" s="92"/>
      <c r="G11" s="29"/>
    </row>
    <row r="12" spans="2:13" ht="42" customHeight="1" x14ac:dyDescent="0.35">
      <c r="B12" s="105" t="s">
        <v>72</v>
      </c>
      <c r="C12" s="236" t="s">
        <v>115</v>
      </c>
      <c r="D12" s="237"/>
      <c r="E12" s="238"/>
      <c r="F12" s="61"/>
      <c r="G12" s="29"/>
    </row>
    <row r="13" spans="2:13" x14ac:dyDescent="0.35">
      <c r="E13" s="25"/>
      <c r="F13" s="92"/>
      <c r="G13" s="29"/>
    </row>
    <row r="14" spans="2:13" ht="14" customHeight="1" x14ac:dyDescent="0.35"/>
    <row r="15" spans="2:13" ht="29" customHeight="1" x14ac:dyDescent="0.35">
      <c r="B15" s="221" t="s">
        <v>74</v>
      </c>
      <c r="C15" s="221"/>
      <c r="D15" s="221"/>
      <c r="E15" s="221"/>
      <c r="F15" s="221"/>
    </row>
    <row r="16" spans="2:13" ht="29" customHeight="1" x14ac:dyDescent="0.35">
      <c r="B16" s="101"/>
    </row>
    <row r="17" spans="1:14" s="12" customFormat="1" ht="29" customHeight="1" x14ac:dyDescent="0.35">
      <c r="A17" s="1"/>
      <c r="B17" s="101"/>
      <c r="F17" s="14"/>
      <c r="G17" s="1"/>
      <c r="M17" s="14"/>
      <c r="N17" s="1"/>
    </row>
    <row r="18" spans="1:14" s="12" customFormat="1" ht="29" customHeight="1" x14ac:dyDescent="0.35">
      <c r="A18" s="1"/>
      <c r="B18" s="101"/>
      <c r="F18" s="14"/>
      <c r="G18" s="1"/>
      <c r="M18" s="14"/>
      <c r="N18" s="1"/>
    </row>
    <row r="19" spans="1:14" s="12" customFormat="1" ht="29" customHeight="1" x14ac:dyDescent="0.35">
      <c r="A19" s="1"/>
      <c r="B19" s="101"/>
      <c r="F19" s="14"/>
      <c r="G19" s="1"/>
      <c r="M19" s="14"/>
      <c r="N19" s="1"/>
    </row>
    <row r="20" spans="1:14" s="12" customFormat="1" ht="29" customHeight="1" x14ac:dyDescent="0.35">
      <c r="A20" s="1"/>
      <c r="B20" s="101"/>
      <c r="F20" s="14"/>
      <c r="G20" s="1"/>
      <c r="M20" s="14"/>
      <c r="N20" s="1"/>
    </row>
    <row r="21" spans="1:14" s="12" customFormat="1" ht="29" customHeight="1" x14ac:dyDescent="0.35">
      <c r="A21" s="1"/>
      <c r="B21" s="101"/>
      <c r="F21" s="14"/>
      <c r="G21" s="1"/>
      <c r="M21" s="14"/>
      <c r="N21" s="1"/>
    </row>
    <row r="22" spans="1:14" s="12" customFormat="1" ht="29" customHeight="1" x14ac:dyDescent="0.35">
      <c r="A22" s="1"/>
      <c r="B22" s="101"/>
      <c r="F22" s="14"/>
      <c r="G22" s="1"/>
      <c r="M22" s="14"/>
      <c r="N22" s="1"/>
    </row>
    <row r="23" spans="1:14" s="12" customFormat="1" ht="29" customHeight="1" x14ac:dyDescent="0.35">
      <c r="A23" s="1"/>
      <c r="B23" s="101"/>
      <c r="F23" s="14"/>
      <c r="G23" s="1"/>
      <c r="M23" s="14"/>
      <c r="N23" s="1"/>
    </row>
    <row r="24" spans="1:14" s="12" customFormat="1" ht="29" customHeight="1" x14ac:dyDescent="0.35">
      <c r="A24" s="1"/>
      <c r="B24" s="101"/>
      <c r="F24" s="14"/>
      <c r="G24" s="1"/>
      <c r="M24" s="14"/>
      <c r="N24" s="1"/>
    </row>
    <row r="25" spans="1:14" s="12" customFormat="1" ht="29" customHeight="1" x14ac:dyDescent="0.35">
      <c r="A25" s="1"/>
      <c r="B25" s="101"/>
      <c r="F25" s="14"/>
      <c r="G25" s="1"/>
      <c r="M25" s="14"/>
      <c r="N25" s="1"/>
    </row>
    <row r="26" spans="1:14" s="12" customFormat="1" ht="29" customHeight="1" x14ac:dyDescent="0.35">
      <c r="A26" s="1"/>
      <c r="B26" s="101"/>
      <c r="F26" s="14"/>
      <c r="G26" s="1"/>
      <c r="M26" s="14"/>
      <c r="N26" s="1"/>
    </row>
    <row r="27" spans="1:14" s="12" customFormat="1" ht="29" customHeight="1" x14ac:dyDescent="0.35">
      <c r="A27" s="1"/>
      <c r="B27" s="101"/>
      <c r="F27" s="14"/>
      <c r="G27" s="1"/>
      <c r="M27" s="14"/>
      <c r="N27" s="1"/>
    </row>
    <row r="28" spans="1:14" s="12" customFormat="1" ht="29" customHeight="1" x14ac:dyDescent="0.35">
      <c r="A28" s="1"/>
      <c r="B28" s="101"/>
      <c r="F28" s="14"/>
      <c r="G28" s="1"/>
      <c r="M28" s="14"/>
      <c r="N28" s="1"/>
    </row>
    <row r="29" spans="1:14" s="12" customFormat="1" ht="29" customHeight="1" x14ac:dyDescent="0.35">
      <c r="A29" s="1"/>
      <c r="B29" s="101"/>
      <c r="F29" s="14"/>
      <c r="G29" s="1"/>
      <c r="M29" s="14"/>
      <c r="N29" s="1"/>
    </row>
  </sheetData>
  <sheetProtection algorithmName="SHA-512" hashValue="359FYx4n/3jlPlnMADkLHluhlosjexFl2KdkpL/jFfdVKuUugpP1EQiXaHL96FbUhgA66EIxJ2nEVHyhJvbpQg==" saltValue="OwaoQ76z+ZxSTsfP6moiRw==" spinCount="100000" sheet="1" objects="1" scenarios="1"/>
  <mergeCells count="3">
    <mergeCell ref="B1:M6"/>
    <mergeCell ref="C12:E12"/>
    <mergeCell ref="B15:F1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1 - Dons de première nécessité</vt:lpstr>
      <vt:lpstr>2 - Opération cancer sein</vt:lpstr>
      <vt:lpstr>3 - Réfection lieu d'habitation</vt:lpstr>
      <vt:lpstr>4 - Opération coeur 'un bébé</vt:lpstr>
      <vt:lpstr>5 - Housse matelas pour enfants</vt:lpstr>
    </vt:vector>
  </TitlesOfParts>
  <Company>DISFE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Adja Ndione</dc:creator>
  <cp:lastModifiedBy>Adja NDIONE</cp:lastModifiedBy>
  <dcterms:created xsi:type="dcterms:W3CDTF">2018-04-25T08:27:21Z</dcterms:created>
  <dcterms:modified xsi:type="dcterms:W3CDTF">2019-06-11T20:59:26Z</dcterms:modified>
</cp:coreProperties>
</file>